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1122018\LDF 31122018 LLENADO\"/>
    </mc:Choice>
  </mc:AlternateContent>
  <xr:revisionPtr revIDLastSave="0" documentId="13_ncr:1_{3EB24780-83E1-4C49-BF39-765495A1F8D7}" xr6:coauthVersionLast="40" xr6:coauthVersionMax="40" xr10:uidLastSave="{00000000-0000-0000-0000-000000000000}"/>
  <bookViews>
    <workbookView xWindow="-150" yWindow="-90" windowWidth="12765" windowHeight="7740" xr2:uid="{00000000-000D-0000-FFFF-FFFF00000000}"/>
  </bookViews>
  <sheets>
    <sheet name="BP 31122018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E27" i="1" l="1"/>
  <c r="E14" i="1"/>
  <c r="E13" i="1"/>
  <c r="D13" i="1" l="1"/>
  <c r="D14" i="1"/>
  <c r="D27" i="1" l="1"/>
  <c r="E70" i="1" l="1"/>
  <c r="E66" i="1"/>
  <c r="D66" i="1"/>
  <c r="E65" i="1"/>
  <c r="D65" i="1"/>
  <c r="E63" i="1"/>
  <c r="D63" i="1"/>
  <c r="E54" i="1"/>
  <c r="D52" i="1"/>
  <c r="E51" i="1"/>
  <c r="D51" i="1"/>
  <c r="E49" i="1"/>
  <c r="D49" i="1"/>
  <c r="F41" i="1"/>
  <c r="F66" i="1" s="1"/>
  <c r="E52" i="1"/>
  <c r="E39" i="1"/>
  <c r="D39" i="1"/>
  <c r="F38" i="1"/>
  <c r="F65" i="1" s="1"/>
  <c r="F37" i="1"/>
  <c r="F51" i="1" s="1"/>
  <c r="E36" i="1"/>
  <c r="D36" i="1"/>
  <c r="F28" i="1"/>
  <c r="F27" i="1"/>
  <c r="D26" i="1"/>
  <c r="F17" i="1"/>
  <c r="F70" i="1" s="1"/>
  <c r="F16" i="1"/>
  <c r="F54" i="1" s="1"/>
  <c r="E15" i="1"/>
  <c r="F14" i="1"/>
  <c r="F68" i="1" s="1"/>
  <c r="D68" i="1"/>
  <c r="F13" i="1"/>
  <c r="F11" i="1"/>
  <c r="E11" i="1"/>
  <c r="E8" i="1" s="1"/>
  <c r="D11" i="1"/>
  <c r="F10" i="1"/>
  <c r="F63" i="1" s="1"/>
  <c r="F9" i="1"/>
  <c r="F49" i="1" s="1"/>
  <c r="D8" i="1"/>
  <c r="E64" i="1" l="1"/>
  <c r="D50" i="1"/>
  <c r="F26" i="1"/>
  <c r="F36" i="1"/>
  <c r="D12" i="1"/>
  <c r="D18" i="1" s="1"/>
  <c r="D20" i="1" s="1"/>
  <c r="D21" i="1" s="1"/>
  <c r="D30" i="1" s="1"/>
  <c r="D64" i="1"/>
  <c r="D72" i="1" s="1"/>
  <c r="D74" i="1" s="1"/>
  <c r="F15" i="1"/>
  <c r="E50" i="1"/>
  <c r="F8" i="1"/>
  <c r="F53" i="1"/>
  <c r="F12" i="1"/>
  <c r="F64" i="1"/>
  <c r="F72" i="1" s="1"/>
  <c r="F74" i="1" s="1"/>
  <c r="E26" i="1"/>
  <c r="D53" i="1"/>
  <c r="D56" i="1" s="1"/>
  <c r="D57" i="1" s="1"/>
  <c r="E68" i="1"/>
  <c r="E53" i="1"/>
  <c r="E12" i="1"/>
  <c r="E18" i="1" s="1"/>
  <c r="E20" i="1" s="1"/>
  <c r="E21" i="1" s="1"/>
  <c r="F40" i="1"/>
  <c r="E56" i="1" l="1"/>
  <c r="E57" i="1" s="1"/>
  <c r="E30" i="1"/>
  <c r="E72" i="1"/>
  <c r="E74" i="1" s="1"/>
  <c r="F18" i="1"/>
  <c r="F20" i="1" s="1"/>
  <c r="F21" i="1" s="1"/>
  <c r="F30" i="1" s="1"/>
  <c r="F39" i="1"/>
  <c r="F52" i="1"/>
  <c r="F50" i="1" s="1"/>
  <c r="F56" i="1" s="1"/>
  <c r="F57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<sst xmlns="http://schemas.openxmlformats.org/spreadsheetml/2006/main" count="72" uniqueCount="45">
  <si>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</si>
  <si>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</si>
  <si>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</si>
  <si>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</si>
  <si>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</si>
  <si>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</si>
  <si>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</si>
  <si>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</si>
  <si>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</si>
  <si>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</si>
  <si>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</si>
  <si>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</si>
  <si>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</si>
  <si>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</si>
  <si>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</si>
  <si>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</si>
  <si>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</si>
  <si>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</si>
  <si>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</si>
  <si>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</si>
  <si>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</si>
  <si>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</si>
  <si>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</si>
  <si>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</si>
  <si>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</si>
  <si>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</si>
  <si>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</si>
  <si>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</si>
  <si>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</si>
  <si>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</si>
  <si>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</si>
  <si>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</si>
  <si>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</si>
  <si>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</si>
  <si>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</si>
  <si>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</si>
  <si>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</si>
  <si>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</si>
  <si>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</si>
  <si>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</si>
  <si>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</si>
  <si>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</si>
  <si>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</si>
  <si>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GOBIERNO DEL ESTADO DE MICHOACAN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</si>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</sst>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6"/>
  <sheetViews>
    <sheetView tabSelected="1" topLeftCell="B55" workbookViewId="0">
      <selection activeCell="E62" sqref="E62"/>
    </sheetView>
  </sheetViews>
  <sheetFormatPr baseColWidth="10" defaultRowHeight="15" x14ac:dyDescent="0.25"/>
  <cols>
    <col min="1" max="1" width="2.71093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8" width="15.140625" bestFit="1" customWidth="1"/>
  </cols>
  <sheetData>
    <row r="1" spans="2:8" ht="8.25" customHeight="1" thickBot="1" x14ac:dyDescent="0.3"/>
    <row r="2" spans="2:8" x14ac:dyDescent="0.25">
      <c r="B2" s="70" t="s">
        <v>43</v>
      </c>
      <c r="C2" s="71"/>
      <c r="D2" s="71"/>
      <c r="E2" s="71"/>
      <c r="F2" s="72"/>
    </row>
    <row r="3" spans="2:8" x14ac:dyDescent="0.25">
      <c r="B3" s="73" t="s">
        <v>0</v>
      </c>
      <c r="C3" s="74"/>
      <c r="D3" s="74"/>
      <c r="E3" s="74"/>
      <c r="F3" s="75"/>
    </row>
    <row r="4" spans="2:8" x14ac:dyDescent="0.25">
      <c r="B4" s="73" t="s">
        <v>44</v>
      </c>
      <c r="C4" s="74"/>
      <c r="D4" s="74"/>
      <c r="E4" s="74"/>
      <c r="F4" s="75"/>
    </row>
    <row r="5" spans="2:8" ht="15.75" thickBot="1" x14ac:dyDescent="0.3">
      <c r="B5" s="76" t="s">
        <v>1</v>
      </c>
      <c r="C5" s="77"/>
      <c r="D5" s="77"/>
      <c r="E5" s="77"/>
      <c r="F5" s="78"/>
    </row>
    <row r="6" spans="2:8" ht="17.25" customHeight="1" x14ac:dyDescent="0.25">
      <c r="B6" s="79" t="s">
        <v>2</v>
      </c>
      <c r="C6" s="80"/>
      <c r="D6" s="9" t="s">
        <v>3</v>
      </c>
      <c r="E6" s="81" t="s">
        <v>4</v>
      </c>
      <c r="F6" s="9" t="s">
        <v>5</v>
      </c>
    </row>
    <row r="7" spans="2:8" ht="15" customHeight="1" thickBot="1" x14ac:dyDescent="0.3">
      <c r="B7" s="76"/>
      <c r="C7" s="78"/>
      <c r="D7" s="10" t="s">
        <v>6</v>
      </c>
      <c r="E7" s="82"/>
      <c r="F7" s="10" t="s">
        <v>7</v>
      </c>
    </row>
    <row r="8" spans="2:8" x14ac:dyDescent="0.25">
      <c r="B8" s="49"/>
      <c r="C8" s="11" t="s">
        <v>8</v>
      </c>
      <c r="D8" s="34">
        <f>SUM(D9:D11)</f>
        <v>65605412298</v>
      </c>
      <c r="E8" s="34">
        <f t="shared" ref="E8:F8" si="0">SUM(E9:E11)</f>
        <v>76279999021</v>
      </c>
      <c r="F8" s="34">
        <f t="shared" si="0"/>
        <v>76279999021</v>
      </c>
    </row>
    <row r="9" spans="2:8" ht="13.5" customHeight="1" x14ac:dyDescent="0.25">
      <c r="B9" s="49"/>
      <c r="C9" s="3" t="s">
        <v>9</v>
      </c>
      <c r="D9" s="8">
        <v>28357268956</v>
      </c>
      <c r="E9" s="8">
        <v>30571574127</v>
      </c>
      <c r="F9" s="8">
        <f>+E9</f>
        <v>30571574127</v>
      </c>
      <c r="H9" s="46"/>
    </row>
    <row r="10" spans="2:8" ht="13.5" customHeight="1" x14ac:dyDescent="0.25">
      <c r="B10" s="49"/>
      <c r="C10" s="3" t="s">
        <v>10</v>
      </c>
      <c r="D10" s="8">
        <v>37248143342</v>
      </c>
      <c r="E10" s="8">
        <v>45708424894</v>
      </c>
      <c r="F10" s="8">
        <f>+E10</f>
        <v>45708424894</v>
      </c>
      <c r="G10" s="46"/>
    </row>
    <row r="11" spans="2:8" ht="13.5" customHeight="1" x14ac:dyDescent="0.25">
      <c r="B11" s="49"/>
      <c r="C11" s="3" t="s">
        <v>11</v>
      </c>
      <c r="D11" s="8">
        <f>+D43</f>
        <v>0</v>
      </c>
      <c r="E11" s="8">
        <f t="shared" ref="E11:F11" si="1">+E43</f>
        <v>0</v>
      </c>
      <c r="F11" s="8">
        <f t="shared" si="1"/>
        <v>0</v>
      </c>
    </row>
    <row r="12" spans="2:8" x14ac:dyDescent="0.25">
      <c r="B12" s="50"/>
      <c r="C12" s="11" t="s">
        <v>42</v>
      </c>
      <c r="D12" s="34">
        <f>SUM(D13:D14)</f>
        <v>64887998705</v>
      </c>
      <c r="E12" s="34">
        <f t="shared" ref="E12:F12" si="2">SUM(E13:E14)</f>
        <v>74357102050</v>
      </c>
      <c r="F12" s="34">
        <f t="shared" si="2"/>
        <v>74357102050</v>
      </c>
    </row>
    <row r="13" spans="2:8" ht="13.5" customHeight="1" x14ac:dyDescent="0.25">
      <c r="B13" s="49"/>
      <c r="C13" s="3" t="s">
        <v>12</v>
      </c>
      <c r="D13" s="43">
        <f>28357268955-64818225-1</f>
        <v>28292450729</v>
      </c>
      <c r="E13" s="8">
        <f>29381732127-93433024</f>
        <v>29288299103</v>
      </c>
      <c r="F13" s="8">
        <f>+E13</f>
        <v>29288299103</v>
      </c>
    </row>
    <row r="14" spans="2:8" ht="15.75" customHeight="1" x14ac:dyDescent="0.25">
      <c r="B14" s="49"/>
      <c r="C14" s="3" t="s">
        <v>13</v>
      </c>
      <c r="D14" s="8">
        <f>37248143343-652595366-1</f>
        <v>36595547976</v>
      </c>
      <c r="E14" s="8">
        <f>45475537503-406734556</f>
        <v>45068802947</v>
      </c>
      <c r="F14" s="8">
        <f>+E14</f>
        <v>45068802947</v>
      </c>
    </row>
    <row r="15" spans="2:8" x14ac:dyDescent="0.25">
      <c r="B15" s="49"/>
      <c r="C15" s="11" t="s">
        <v>14</v>
      </c>
      <c r="D15" s="35"/>
      <c r="E15" s="34">
        <f>SUM(E16:E17)</f>
        <v>753236116</v>
      </c>
      <c r="F15" s="34">
        <f>SUM(F16:F17)</f>
        <v>753236116</v>
      </c>
    </row>
    <row r="16" spans="2:8" s="1" customFormat="1" ht="15.95" customHeight="1" x14ac:dyDescent="0.2">
      <c r="B16" s="49"/>
      <c r="C16" s="3" t="s">
        <v>15</v>
      </c>
      <c r="D16" s="35"/>
      <c r="E16" s="43">
        <v>345618058</v>
      </c>
      <c r="F16" s="8">
        <f>+E16</f>
        <v>345618058</v>
      </c>
    </row>
    <row r="17" spans="2:6" s="1" customFormat="1" ht="15.75" customHeight="1" x14ac:dyDescent="0.2">
      <c r="B17" s="49"/>
      <c r="C17" s="3" t="s">
        <v>16</v>
      </c>
      <c r="D17" s="35"/>
      <c r="E17" s="43">
        <v>407618058</v>
      </c>
      <c r="F17" s="8">
        <f>+E17</f>
        <v>407618058</v>
      </c>
    </row>
    <row r="18" spans="2:6" x14ac:dyDescent="0.25">
      <c r="B18" s="65"/>
      <c r="C18" s="11" t="s">
        <v>17</v>
      </c>
      <c r="D18" s="36">
        <f>+D8-D12+D15</f>
        <v>717413593</v>
      </c>
      <c r="E18" s="36">
        <f>+E8-E12+E15</f>
        <v>2676133087</v>
      </c>
      <c r="F18" s="36">
        <f>+F8-F12+F15</f>
        <v>2676133087</v>
      </c>
    </row>
    <row r="19" spans="2:6" ht="6" customHeight="1" x14ac:dyDescent="0.25">
      <c r="B19" s="65"/>
      <c r="C19" s="11"/>
      <c r="D19" s="37"/>
      <c r="E19" s="37"/>
      <c r="F19" s="37"/>
    </row>
    <row r="20" spans="2:6" x14ac:dyDescent="0.25">
      <c r="B20" s="65"/>
      <c r="C20" s="11" t="s">
        <v>18</v>
      </c>
      <c r="D20" s="36">
        <f>+D18-D11</f>
        <v>717413593</v>
      </c>
      <c r="E20" s="36">
        <f>+E18-E11</f>
        <v>2676133087</v>
      </c>
      <c r="F20" s="36">
        <f>+F18-F11</f>
        <v>2676133087</v>
      </c>
    </row>
    <row r="21" spans="2:6" ht="27.75" customHeight="1" x14ac:dyDescent="0.25">
      <c r="B21" s="49"/>
      <c r="C21" s="11" t="s">
        <v>19</v>
      </c>
      <c r="D21" s="34">
        <f>+D20-D15</f>
        <v>717413593</v>
      </c>
      <c r="E21" s="34">
        <f>+E20-E15</f>
        <v>1922896971</v>
      </c>
      <c r="F21" s="34">
        <f>+F20-F15</f>
        <v>1922896971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6"/>
      <c r="C23" s="66"/>
      <c r="D23" s="66"/>
      <c r="E23" s="66"/>
      <c r="F23" s="66"/>
    </row>
    <row r="24" spans="2:6" ht="15.75" thickBot="1" x14ac:dyDescent="0.3">
      <c r="B24" s="67" t="s">
        <v>20</v>
      </c>
      <c r="C24" s="68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9"/>
      <c r="C25" s="15"/>
      <c r="D25" s="15"/>
      <c r="E25" s="15"/>
      <c r="F25" s="15"/>
    </row>
    <row r="26" spans="2:6" x14ac:dyDescent="0.25">
      <c r="B26" s="69"/>
      <c r="C26" s="11" t="s">
        <v>23</v>
      </c>
      <c r="D26" s="36">
        <f>SUM(D27:D28)</f>
        <v>2168282035</v>
      </c>
      <c r="E26" s="36">
        <f t="shared" ref="E26:F26" si="3">SUM(E27:E28)</f>
        <v>2294192441</v>
      </c>
      <c r="F26" s="36">
        <f t="shared" si="3"/>
        <v>2294192441</v>
      </c>
    </row>
    <row r="27" spans="2:6" ht="12" customHeight="1" x14ac:dyDescent="0.25">
      <c r="B27" s="69"/>
      <c r="C27" s="3" t="s">
        <v>24</v>
      </c>
      <c r="D27" s="42">
        <f>627517047+468009937+21178040</f>
        <v>1116705024</v>
      </c>
      <c r="E27" s="37">
        <f>775504542+224810612+13453325+9435000</f>
        <v>1023203479</v>
      </c>
      <c r="F27" s="37">
        <f>+E27</f>
        <v>1023203479</v>
      </c>
    </row>
    <row r="28" spans="2:6" x14ac:dyDescent="0.25">
      <c r="B28" s="69"/>
      <c r="C28" s="3" t="s">
        <v>25</v>
      </c>
      <c r="D28" s="37">
        <v>1051577011</v>
      </c>
      <c r="E28" s="37">
        <v>1270988962</v>
      </c>
      <c r="F28" s="37">
        <f>+E28</f>
        <v>1270988962</v>
      </c>
    </row>
    <row r="29" spans="2:6" ht="6.75" customHeight="1" x14ac:dyDescent="0.25">
      <c r="B29" s="50"/>
      <c r="C29" s="11"/>
      <c r="D29" s="8"/>
      <c r="E29" s="8"/>
      <c r="F29" s="8"/>
    </row>
    <row r="30" spans="2:6" x14ac:dyDescent="0.25">
      <c r="B30" s="50"/>
      <c r="C30" s="11" t="s">
        <v>26</v>
      </c>
      <c r="D30" s="34">
        <f>+D21+D26</f>
        <v>2885695628</v>
      </c>
      <c r="E30" s="34">
        <f>+E21+E26</f>
        <v>4217089412</v>
      </c>
      <c r="F30" s="34">
        <f>+F21+F26</f>
        <v>4217089412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8" ht="15" customHeight="1" x14ac:dyDescent="0.25">
      <c r="B33" s="56" t="s">
        <v>20</v>
      </c>
      <c r="C33" s="57"/>
      <c r="D33" s="20" t="s">
        <v>3</v>
      </c>
      <c r="E33" s="62" t="s">
        <v>4</v>
      </c>
      <c r="F33" s="20" t="s">
        <v>5</v>
      </c>
    </row>
    <row r="34" spans="2:8" ht="15.75" thickBot="1" x14ac:dyDescent="0.3">
      <c r="B34" s="58"/>
      <c r="C34" s="59"/>
      <c r="D34" s="21" t="s">
        <v>21</v>
      </c>
      <c r="E34" s="63"/>
      <c r="F34" s="21" t="s">
        <v>22</v>
      </c>
    </row>
    <row r="35" spans="2:8" ht="8.25" customHeight="1" x14ac:dyDescent="0.25">
      <c r="B35" s="47"/>
      <c r="C35" s="22"/>
      <c r="D35" s="22"/>
      <c r="E35" s="22"/>
      <c r="F35" s="22"/>
    </row>
    <row r="36" spans="2:8" x14ac:dyDescent="0.25">
      <c r="B36" s="48"/>
      <c r="C36" s="23" t="s">
        <v>27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  <c r="H36" s="46"/>
    </row>
    <row r="37" spans="2:8" x14ac:dyDescent="0.25">
      <c r="B37" s="53"/>
      <c r="C37" s="4" t="s">
        <v>28</v>
      </c>
      <c r="D37" s="37">
        <v>0</v>
      </c>
      <c r="E37" s="37">
        <v>0</v>
      </c>
      <c r="F37" s="37">
        <f>+E37</f>
        <v>0</v>
      </c>
    </row>
    <row r="38" spans="2:8" x14ac:dyDescent="0.25">
      <c r="B38" s="53"/>
      <c r="C38" s="4" t="s">
        <v>29</v>
      </c>
      <c r="D38" s="37">
        <v>0</v>
      </c>
      <c r="E38" s="37">
        <v>0</v>
      </c>
      <c r="F38" s="37">
        <f>+E38</f>
        <v>0</v>
      </c>
      <c r="H38" s="46"/>
    </row>
    <row r="39" spans="2:8" x14ac:dyDescent="0.25">
      <c r="B39" s="54"/>
      <c r="C39" s="23" t="s">
        <v>30</v>
      </c>
      <c r="D39" s="36">
        <f>SUM(D40:D41)</f>
        <v>717413591</v>
      </c>
      <c r="E39" s="36">
        <f t="shared" ref="E39:F39" si="5">SUM(E40:E41)</f>
        <v>500167580</v>
      </c>
      <c r="F39" s="36">
        <f t="shared" si="5"/>
        <v>500167580</v>
      </c>
      <c r="H39" s="46"/>
    </row>
    <row r="40" spans="2:8" x14ac:dyDescent="0.25">
      <c r="B40" s="54"/>
      <c r="C40" s="4" t="s">
        <v>31</v>
      </c>
      <c r="D40" s="42">
        <v>64818225</v>
      </c>
      <c r="E40" s="37">
        <v>93433024</v>
      </c>
      <c r="F40" s="37">
        <f>+E40</f>
        <v>93433024</v>
      </c>
    </row>
    <row r="41" spans="2:8" x14ac:dyDescent="0.25">
      <c r="B41" s="54"/>
      <c r="C41" s="4" t="s">
        <v>32</v>
      </c>
      <c r="D41" s="37">
        <v>652595366</v>
      </c>
      <c r="E41" s="37">
        <v>406734556</v>
      </c>
      <c r="F41" s="37">
        <f>+E41</f>
        <v>406734556</v>
      </c>
    </row>
    <row r="42" spans="2:8" ht="9" customHeight="1" x14ac:dyDescent="0.25">
      <c r="B42" s="48"/>
      <c r="C42" s="23"/>
      <c r="D42" s="40"/>
      <c r="E42" s="40"/>
      <c r="F42" s="40"/>
    </row>
    <row r="43" spans="2:8" x14ac:dyDescent="0.25">
      <c r="B43" s="54"/>
      <c r="C43" s="23" t="s">
        <v>33</v>
      </c>
      <c r="D43" s="51">
        <v>0</v>
      </c>
      <c r="E43" s="51">
        <v>0</v>
      </c>
      <c r="F43" s="51">
        <v>0</v>
      </c>
    </row>
    <row r="44" spans="2:8" ht="7.5" customHeight="1" thickBot="1" x14ac:dyDescent="0.3">
      <c r="B44" s="55"/>
      <c r="C44" s="25"/>
      <c r="D44" s="26"/>
      <c r="E44" s="26"/>
      <c r="F44" s="26"/>
    </row>
    <row r="45" spans="2:8" ht="3.75" customHeight="1" thickBot="1" x14ac:dyDescent="0.3">
      <c r="B45" s="27"/>
      <c r="C45" s="19"/>
      <c r="D45" s="19"/>
      <c r="E45" s="19"/>
      <c r="F45" s="19"/>
    </row>
    <row r="46" spans="2:8" x14ac:dyDescent="0.25">
      <c r="B46" s="56" t="s">
        <v>20</v>
      </c>
      <c r="C46" s="57"/>
      <c r="D46" s="20" t="s">
        <v>3</v>
      </c>
      <c r="E46" s="62" t="s">
        <v>4</v>
      </c>
      <c r="F46" s="20" t="s">
        <v>5</v>
      </c>
    </row>
    <row r="47" spans="2:8" ht="15.75" thickBot="1" x14ac:dyDescent="0.3">
      <c r="B47" s="58"/>
      <c r="C47" s="59"/>
      <c r="D47" s="21" t="s">
        <v>21</v>
      </c>
      <c r="E47" s="63"/>
      <c r="F47" s="21" t="s">
        <v>22</v>
      </c>
    </row>
    <row r="48" spans="2:8" ht="9.75" customHeight="1" x14ac:dyDescent="0.25">
      <c r="B48" s="52"/>
      <c r="C48" s="64"/>
      <c r="D48" s="24"/>
      <c r="E48" s="24"/>
      <c r="F48" s="24"/>
    </row>
    <row r="49" spans="2:6" x14ac:dyDescent="0.25">
      <c r="B49" s="47"/>
      <c r="C49" s="23" t="s">
        <v>34</v>
      </c>
      <c r="D49" s="37">
        <f>+D9</f>
        <v>28357268956</v>
      </c>
      <c r="E49" s="37">
        <f t="shared" ref="E49:F49" si="6">+E9</f>
        <v>30571574127</v>
      </c>
      <c r="F49" s="37">
        <f t="shared" si="6"/>
        <v>30571574127</v>
      </c>
    </row>
    <row r="50" spans="2:6" ht="15.75" customHeight="1" x14ac:dyDescent="0.25">
      <c r="B50" s="53"/>
      <c r="C50" s="5" t="s">
        <v>35</v>
      </c>
      <c r="D50" s="36">
        <f>+D51-D52</f>
        <v>-64818225</v>
      </c>
      <c r="E50" s="36">
        <f t="shared" ref="E50:F50" si="7">+E51-E52</f>
        <v>-93433024</v>
      </c>
      <c r="F50" s="36">
        <f t="shared" si="7"/>
        <v>-93433024</v>
      </c>
    </row>
    <row r="51" spans="2:6" ht="13.5" customHeight="1" x14ac:dyDescent="0.25">
      <c r="B51" s="53"/>
      <c r="C51" s="4" t="s">
        <v>28</v>
      </c>
      <c r="D51" s="37">
        <f>+D37</f>
        <v>0</v>
      </c>
      <c r="E51" s="37">
        <f t="shared" ref="E51:F51" si="8">+E37</f>
        <v>0</v>
      </c>
      <c r="F51" s="37">
        <f t="shared" si="8"/>
        <v>0</v>
      </c>
    </row>
    <row r="52" spans="2:6" ht="12.75" customHeight="1" x14ac:dyDescent="0.25">
      <c r="B52" s="53"/>
      <c r="C52" s="4" t="s">
        <v>31</v>
      </c>
      <c r="D52" s="37">
        <f>+D40</f>
        <v>64818225</v>
      </c>
      <c r="E52" s="37">
        <f t="shared" ref="E52:F52" si="9">+E40</f>
        <v>93433024</v>
      </c>
      <c r="F52" s="37">
        <f t="shared" si="9"/>
        <v>93433024</v>
      </c>
    </row>
    <row r="53" spans="2:6" ht="15" customHeight="1" x14ac:dyDescent="0.25">
      <c r="B53" s="47"/>
      <c r="C53" s="28" t="s">
        <v>12</v>
      </c>
      <c r="D53" s="40">
        <f>+D13</f>
        <v>28292450729</v>
      </c>
      <c r="E53" s="40">
        <f t="shared" ref="E53:F53" si="10">+E13</f>
        <v>29288299103</v>
      </c>
      <c r="F53" s="40">
        <f t="shared" si="10"/>
        <v>29288299103</v>
      </c>
    </row>
    <row r="54" spans="2:6" x14ac:dyDescent="0.25">
      <c r="B54" s="47"/>
      <c r="C54" s="29" t="s">
        <v>15</v>
      </c>
      <c r="D54" s="41"/>
      <c r="E54" s="40">
        <f>+E16</f>
        <v>345618058</v>
      </c>
      <c r="F54" s="40">
        <f>+F16</f>
        <v>345618058</v>
      </c>
    </row>
    <row r="55" spans="2:6" ht="9" customHeight="1" x14ac:dyDescent="0.25">
      <c r="B55" s="47"/>
      <c r="C55" s="6"/>
      <c r="D55" s="40"/>
      <c r="E55" s="40"/>
      <c r="F55" s="40"/>
    </row>
    <row r="56" spans="2:6" x14ac:dyDescent="0.25">
      <c r="B56" s="54"/>
      <c r="C56" s="29" t="s">
        <v>36</v>
      </c>
      <c r="D56" s="36">
        <f>+D49+D50-D53+D54</f>
        <v>2</v>
      </c>
      <c r="E56" s="36">
        <f>+E49+E50-E53+E54</f>
        <v>1535460058</v>
      </c>
      <c r="F56" s="36">
        <f>+F49+F50-F53+F54</f>
        <v>1535460058</v>
      </c>
    </row>
    <row r="57" spans="2:6" ht="22.5" x14ac:dyDescent="0.25">
      <c r="B57" s="54"/>
      <c r="C57" s="29" t="s">
        <v>37</v>
      </c>
      <c r="D57" s="36">
        <f>+D56-D50</f>
        <v>64818227</v>
      </c>
      <c r="E57" s="36">
        <f>+E56-E50</f>
        <v>1628893082</v>
      </c>
      <c r="F57" s="36">
        <f>+F56-F50</f>
        <v>1628893082</v>
      </c>
    </row>
    <row r="58" spans="2:6" ht="5.25" customHeight="1" thickBot="1" x14ac:dyDescent="0.3">
      <c r="B58" s="55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56" t="s">
        <v>20</v>
      </c>
      <c r="C60" s="57"/>
      <c r="D60" s="20" t="s">
        <v>3</v>
      </c>
      <c r="E60" s="60" t="s">
        <v>4</v>
      </c>
      <c r="F60" s="32" t="s">
        <v>5</v>
      </c>
    </row>
    <row r="61" spans="2:6" ht="15.75" thickBot="1" x14ac:dyDescent="0.3">
      <c r="B61" s="58"/>
      <c r="C61" s="59"/>
      <c r="D61" s="21" t="s">
        <v>21</v>
      </c>
      <c r="E61" s="61"/>
      <c r="F61" s="33" t="s">
        <v>22</v>
      </c>
    </row>
    <row r="62" spans="2:6" ht="9.75" customHeight="1" x14ac:dyDescent="0.25">
      <c r="B62" s="52"/>
      <c r="C62" s="45"/>
      <c r="D62" s="40"/>
      <c r="E62" s="37"/>
      <c r="F62" s="37"/>
    </row>
    <row r="63" spans="2:6" ht="15" customHeight="1" x14ac:dyDescent="0.25">
      <c r="B63" s="53"/>
      <c r="C63" s="23" t="s">
        <v>10</v>
      </c>
      <c r="D63" s="40">
        <f>+D10</f>
        <v>37248143342</v>
      </c>
      <c r="E63" s="37">
        <f t="shared" ref="E63:F63" si="11">+E10</f>
        <v>45708424894</v>
      </c>
      <c r="F63" s="37">
        <f t="shared" si="11"/>
        <v>45708424894</v>
      </c>
    </row>
    <row r="64" spans="2:6" ht="22.5" x14ac:dyDescent="0.25">
      <c r="B64" s="53"/>
      <c r="C64" s="7" t="s">
        <v>38</v>
      </c>
      <c r="D64" s="39">
        <f>+D65-D66</f>
        <v>-652595366</v>
      </c>
      <c r="E64" s="36">
        <f t="shared" ref="E64:F64" si="12">+E65-E66</f>
        <v>-406734556</v>
      </c>
      <c r="F64" s="36">
        <f t="shared" si="12"/>
        <v>-406734556</v>
      </c>
    </row>
    <row r="65" spans="2:6" x14ac:dyDescent="0.25">
      <c r="B65" s="53"/>
      <c r="C65" s="4" t="s">
        <v>29</v>
      </c>
      <c r="D65" s="40">
        <f>+D38</f>
        <v>0</v>
      </c>
      <c r="E65" s="37">
        <f t="shared" ref="E65:F65" si="13">+E38</f>
        <v>0</v>
      </c>
      <c r="F65" s="37">
        <f t="shared" si="13"/>
        <v>0</v>
      </c>
    </row>
    <row r="66" spans="2:6" x14ac:dyDescent="0.25">
      <c r="B66" s="53"/>
      <c r="C66" s="4" t="s">
        <v>32</v>
      </c>
      <c r="D66" s="40">
        <f>+D41</f>
        <v>652595366</v>
      </c>
      <c r="E66" s="37">
        <f t="shared" ref="E66:F66" si="14">+E41</f>
        <v>406734556</v>
      </c>
      <c r="F66" s="37">
        <f t="shared" si="14"/>
        <v>406734556</v>
      </c>
    </row>
    <row r="67" spans="2:6" ht="6.75" customHeight="1" x14ac:dyDescent="0.25">
      <c r="B67" s="53"/>
      <c r="C67" s="6"/>
      <c r="D67" s="40"/>
      <c r="E67" s="37"/>
      <c r="F67" s="37"/>
    </row>
    <row r="68" spans="2:6" x14ac:dyDescent="0.25">
      <c r="B68" s="47"/>
      <c r="C68" s="6" t="s">
        <v>39</v>
      </c>
      <c r="D68" s="40">
        <f>+D14</f>
        <v>36595547976</v>
      </c>
      <c r="E68" s="40">
        <f t="shared" ref="E68:F68" si="15">+E14</f>
        <v>45068802947</v>
      </c>
      <c r="F68" s="40">
        <f t="shared" si="15"/>
        <v>45068802947</v>
      </c>
    </row>
    <row r="69" spans="2:6" ht="7.5" customHeight="1" x14ac:dyDescent="0.25">
      <c r="B69" s="47"/>
      <c r="C69" s="6"/>
      <c r="D69" s="40"/>
      <c r="E69" s="40"/>
      <c r="F69" s="40"/>
    </row>
    <row r="70" spans="2:6" x14ac:dyDescent="0.25">
      <c r="B70" s="47"/>
      <c r="C70" s="6" t="s">
        <v>16</v>
      </c>
      <c r="D70" s="41"/>
      <c r="E70" s="40">
        <f>+E17</f>
        <v>407618058</v>
      </c>
      <c r="F70" s="40">
        <f>+F17</f>
        <v>407618058</v>
      </c>
    </row>
    <row r="71" spans="2:6" ht="7.5" customHeight="1" x14ac:dyDescent="0.25">
      <c r="B71" s="47"/>
      <c r="C71" s="6"/>
      <c r="D71" s="40"/>
      <c r="E71" s="40"/>
      <c r="F71" s="40"/>
    </row>
    <row r="72" spans="2:6" x14ac:dyDescent="0.25">
      <c r="B72" s="54"/>
      <c r="C72" s="29" t="s">
        <v>40</v>
      </c>
      <c r="D72" s="39">
        <f>+D63+D64-D68+D70</f>
        <v>0</v>
      </c>
      <c r="E72" s="36">
        <f t="shared" ref="E72:F72" si="16">+E63+E64-E68+E70</f>
        <v>640505449</v>
      </c>
      <c r="F72" s="36">
        <f t="shared" si="16"/>
        <v>640505449</v>
      </c>
    </row>
    <row r="73" spans="2:6" ht="3" customHeight="1" x14ac:dyDescent="0.25">
      <c r="B73" s="54"/>
      <c r="C73" s="28"/>
      <c r="D73" s="39"/>
      <c r="E73" s="36"/>
      <c r="F73" s="36"/>
    </row>
    <row r="74" spans="2:6" ht="22.5" x14ac:dyDescent="0.25">
      <c r="B74" s="54"/>
      <c r="C74" s="29" t="s">
        <v>41</v>
      </c>
      <c r="D74" s="39">
        <f>+D72-D64</f>
        <v>652595366</v>
      </c>
      <c r="E74" s="36">
        <f t="shared" ref="E74:F74" si="17">+E72-E64</f>
        <v>1047240005</v>
      </c>
      <c r="F74" s="36">
        <f t="shared" si="17"/>
        <v>1047240005</v>
      </c>
    </row>
    <row r="75" spans="2:6" ht="5.25" customHeight="1" thickBot="1" x14ac:dyDescent="0.3">
      <c r="B75" s="55"/>
      <c r="C75" s="30"/>
      <c r="D75" s="44"/>
      <c r="E75" s="26"/>
      <c r="F75" s="26"/>
    </row>
    <row r="76" spans="2:6" x14ac:dyDescent="0.25">
      <c r="B76" s="2"/>
    </row>
  </sheetData>
  <mergeCells count="25">
    <mergeCell ref="B2:F2"/>
    <mergeCell ref="B3:F3"/>
    <mergeCell ref="B4:F4"/>
    <mergeCell ref="B5:F5"/>
    <mergeCell ref="B6:C7"/>
    <mergeCell ref="E6:E7"/>
    <mergeCell ref="B18:B20"/>
    <mergeCell ref="B23:F23"/>
    <mergeCell ref="B24:C24"/>
    <mergeCell ref="B26:B28"/>
    <mergeCell ref="B33:C34"/>
    <mergeCell ref="E33:E34"/>
    <mergeCell ref="E60:E61"/>
    <mergeCell ref="B37:B38"/>
    <mergeCell ref="B39:B41"/>
    <mergeCell ref="B43:B44"/>
    <mergeCell ref="B46:C47"/>
    <mergeCell ref="E46:E47"/>
    <mergeCell ref="B48:C48"/>
    <mergeCell ref="B62:B63"/>
    <mergeCell ref="B64:B67"/>
    <mergeCell ref="B72:B75"/>
    <mergeCell ref="B50:B52"/>
    <mergeCell ref="B56:B58"/>
    <mergeCell ref="B60:C61"/>
  </mergeCells>
  <printOptions horizontalCentered="1" verticalCentered="1"/>
  <pageMargins left="0" right="0" top="0" bottom="0" header="0.31496062992125984" footer="0.31496062992125984"/>
  <pageSetup scale="8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BP 31122018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2018-10-30T20:35:17Z</cp:lastPrinted>
  <dcterms:created xsi:type="dcterms:W3CDTF">2017-04-28T16:34:04Z</dcterms:created>
  <dcterms:modified xsi:type="dcterms:W3CDTF">2019-01-31T05:01:46Z</dcterms:modified>
</cp:coreProperties>
</file>