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FA 2018\LDF 2018\LDF 31122018\"/>
    </mc:Choice>
  </mc:AlternateContent>
  <xr:revisionPtr revIDLastSave="0" documentId="13_ncr:1_{72F60D73-B6BC-4FBE-AC1A-729E12867072}" xr6:coauthVersionLast="40" xr6:coauthVersionMax="40" xr10:uidLastSave="{00000000-0000-0000-0000-000000000000}"/>
  <bookViews>
    <workbookView xWindow="0" yWindow="0" windowWidth="20490" windowHeight="7005" xr2:uid="{00000000-000D-0000-FFFF-FFFF00000000}"/>
  </bookViews>
  <sheets>
    <sheet name="6a. Por Objeto del Gasto" sheetId="7" r:id="rId1"/>
    <sheet name="fuente1" sheetId="12" state="hidden" r:id="rId2"/>
    <sheet name="BExRepositorySheet" sheetId="9" state="veryHidden" r:id="rId3"/>
  </sheets>
  <externalReferences>
    <externalReference r:id="rId4"/>
  </externalReferences>
  <definedNames>
    <definedName name="_xlnm.Print_Titles" localSheetId="0">'6a. Por Objeto del Gasto'!$2:$9</definedName>
  </definedNames>
  <calcPr calcId="181029"/>
  <fileRecoveryPr autoRecover="0"/>
</workbook>
</file>

<file path=xl/calcChain.xml><?xml version="1.0" encoding="utf-8"?>
<calcChain xmlns="http://schemas.openxmlformats.org/spreadsheetml/2006/main">
  <c r="I156" i="7" l="1"/>
  <c r="I155" i="7"/>
  <c r="I154" i="7"/>
  <c r="I153" i="7"/>
  <c r="I152" i="7"/>
  <c r="I151" i="7"/>
  <c r="I150" i="7"/>
  <c r="I148" i="7"/>
  <c r="I147" i="7"/>
  <c r="I146" i="7"/>
  <c r="I144" i="7"/>
  <c r="I143" i="7"/>
  <c r="I142" i="7"/>
  <c r="I141" i="7"/>
  <c r="I140" i="7"/>
  <c r="I139" i="7"/>
  <c r="I138" i="7"/>
  <c r="I136" i="7"/>
  <c r="I135" i="7"/>
  <c r="I134" i="7"/>
  <c r="I132" i="7"/>
  <c r="I131" i="7"/>
  <c r="I130" i="7"/>
  <c r="I129" i="7"/>
  <c r="I128" i="7"/>
  <c r="I127" i="7"/>
  <c r="I126" i="7"/>
  <c r="I125" i="7"/>
  <c r="I124" i="7"/>
  <c r="I122" i="7"/>
  <c r="I121" i="7"/>
  <c r="I120" i="7"/>
  <c r="I119" i="7"/>
  <c r="I118" i="7"/>
  <c r="I117" i="7"/>
  <c r="I116" i="7"/>
  <c r="I115" i="7"/>
  <c r="I114" i="7"/>
  <c r="I112" i="7"/>
  <c r="I111" i="7"/>
  <c r="I110" i="7"/>
  <c r="I109" i="7"/>
  <c r="I108" i="7"/>
  <c r="I107" i="7"/>
  <c r="I106" i="7"/>
  <c r="I105" i="7"/>
  <c r="I104" i="7"/>
  <c r="I102" i="7"/>
  <c r="I101" i="7"/>
  <c r="I100" i="7"/>
  <c r="I99" i="7"/>
  <c r="I98" i="7"/>
  <c r="I97" i="7"/>
  <c r="I96" i="7"/>
  <c r="I95" i="7"/>
  <c r="I94" i="7"/>
  <c r="I92" i="7"/>
  <c r="I91" i="7"/>
  <c r="I90" i="7"/>
  <c r="I89" i="7"/>
  <c r="I88" i="7"/>
  <c r="I87" i="7"/>
  <c r="I86" i="7"/>
  <c r="I82" i="7"/>
  <c r="I81" i="7"/>
  <c r="I80" i="7"/>
  <c r="I79" i="7"/>
  <c r="I78" i="7"/>
  <c r="I77" i="7"/>
  <c r="I76" i="7"/>
  <c r="I74" i="7"/>
  <c r="I73" i="7"/>
  <c r="I72" i="7"/>
  <c r="I70" i="7"/>
  <c r="I69" i="7"/>
  <c r="I68" i="7"/>
  <c r="I67" i="7"/>
  <c r="I66" i="7"/>
  <c r="I65" i="7"/>
  <c r="I64" i="7"/>
  <c r="I62" i="7"/>
  <c r="I61" i="7"/>
  <c r="I60" i="7"/>
  <c r="I58" i="7"/>
  <c r="I57" i="7"/>
  <c r="I56" i="7"/>
  <c r="I55" i="7"/>
  <c r="I54" i="7"/>
  <c r="I53" i="7"/>
  <c r="I52" i="7"/>
  <c r="I51" i="7"/>
  <c r="I50" i="7"/>
  <c r="I48" i="7"/>
  <c r="I47" i="7"/>
  <c r="I46" i="7"/>
  <c r="I45" i="7"/>
  <c r="I44" i="7"/>
  <c r="I43" i="7"/>
  <c r="I42" i="7"/>
  <c r="I41" i="7"/>
  <c r="I40" i="7"/>
  <c r="I38" i="7"/>
  <c r="I37" i="7"/>
  <c r="I36" i="7"/>
  <c r="I35" i="7"/>
  <c r="I34" i="7"/>
  <c r="I33" i="7"/>
  <c r="I32" i="7"/>
  <c r="I31" i="7"/>
  <c r="I30" i="7"/>
  <c r="I28" i="7"/>
  <c r="I27" i="7"/>
  <c r="I26" i="7"/>
  <c r="I25" i="7"/>
  <c r="I24" i="7"/>
  <c r="I23" i="7"/>
  <c r="I22" i="7"/>
  <c r="I21" i="7"/>
  <c r="I20" i="7"/>
  <c r="I18" i="7"/>
  <c r="I17" i="7"/>
  <c r="I16" i="7"/>
  <c r="I15" i="7"/>
  <c r="I14" i="7"/>
  <c r="I13" i="7"/>
  <c r="I12" i="7"/>
  <c r="H156" i="7"/>
  <c r="H155" i="7"/>
  <c r="H154" i="7"/>
  <c r="H153" i="7"/>
  <c r="H152" i="7"/>
  <c r="H151" i="7"/>
  <c r="H150" i="7"/>
  <c r="H148" i="7"/>
  <c r="H147" i="7"/>
  <c r="H146" i="7"/>
  <c r="H144" i="7"/>
  <c r="H143" i="7"/>
  <c r="H142" i="7"/>
  <c r="H141" i="7"/>
  <c r="H140" i="7"/>
  <c r="H139" i="7"/>
  <c r="H138" i="7"/>
  <c r="H136" i="7"/>
  <c r="H135" i="7"/>
  <c r="H134" i="7"/>
  <c r="H132" i="7"/>
  <c r="H131" i="7"/>
  <c r="H130" i="7"/>
  <c r="H129" i="7"/>
  <c r="H128" i="7"/>
  <c r="H127" i="7"/>
  <c r="H126" i="7"/>
  <c r="H125" i="7"/>
  <c r="H124" i="7"/>
  <c r="H122" i="7"/>
  <c r="H121" i="7"/>
  <c r="H120" i="7"/>
  <c r="H119" i="7"/>
  <c r="H118" i="7"/>
  <c r="H117" i="7"/>
  <c r="H116" i="7"/>
  <c r="H115" i="7"/>
  <c r="H114" i="7"/>
  <c r="H112" i="7"/>
  <c r="H111" i="7"/>
  <c r="H110" i="7"/>
  <c r="H109" i="7"/>
  <c r="H108" i="7"/>
  <c r="H107" i="7"/>
  <c r="H106" i="7"/>
  <c r="H105" i="7"/>
  <c r="H104" i="7"/>
  <c r="H102" i="7"/>
  <c r="H101" i="7"/>
  <c r="H100" i="7"/>
  <c r="H99" i="7"/>
  <c r="H98" i="7"/>
  <c r="H97" i="7"/>
  <c r="H96" i="7"/>
  <c r="H95" i="7"/>
  <c r="H94" i="7"/>
  <c r="H92" i="7"/>
  <c r="H91" i="7"/>
  <c r="H90" i="7"/>
  <c r="H89" i="7"/>
  <c r="H88" i="7"/>
  <c r="H87" i="7"/>
  <c r="H86" i="7"/>
  <c r="H82" i="7"/>
  <c r="H81" i="7"/>
  <c r="H80" i="7"/>
  <c r="H79" i="7"/>
  <c r="H78" i="7"/>
  <c r="H77" i="7"/>
  <c r="H76" i="7"/>
  <c r="H74" i="7"/>
  <c r="H73" i="7"/>
  <c r="H72" i="7"/>
  <c r="H70" i="7"/>
  <c r="H69" i="7"/>
  <c r="H68" i="7"/>
  <c r="H67" i="7"/>
  <c r="H66" i="7"/>
  <c r="H65" i="7"/>
  <c r="H64" i="7"/>
  <c r="H62" i="7"/>
  <c r="H61" i="7"/>
  <c r="H60" i="7"/>
  <c r="H58" i="7"/>
  <c r="H57" i="7"/>
  <c r="H56" i="7"/>
  <c r="H55" i="7"/>
  <c r="H54" i="7"/>
  <c r="H53" i="7"/>
  <c r="H52" i="7"/>
  <c r="H51" i="7"/>
  <c r="H50" i="7"/>
  <c r="H48" i="7"/>
  <c r="H47" i="7"/>
  <c r="H46" i="7"/>
  <c r="H45" i="7"/>
  <c r="H44" i="7"/>
  <c r="H43" i="7"/>
  <c r="H42" i="7"/>
  <c r="H41" i="7"/>
  <c r="H40" i="7"/>
  <c r="H38" i="7"/>
  <c r="H37" i="7"/>
  <c r="H36" i="7"/>
  <c r="H35" i="7"/>
  <c r="H34" i="7"/>
  <c r="H33" i="7"/>
  <c r="H32" i="7"/>
  <c r="H31" i="7"/>
  <c r="H30" i="7"/>
  <c r="H28" i="7"/>
  <c r="H27" i="7"/>
  <c r="H26" i="7"/>
  <c r="H25" i="7"/>
  <c r="H24" i="7"/>
  <c r="H23" i="7"/>
  <c r="H22" i="7"/>
  <c r="H21" i="7"/>
  <c r="H20" i="7"/>
  <c r="H18" i="7"/>
  <c r="H17" i="7"/>
  <c r="H16" i="7"/>
  <c r="H15" i="7"/>
  <c r="H14" i="7"/>
  <c r="H13" i="7"/>
  <c r="H12" i="7"/>
  <c r="G156" i="7"/>
  <c r="G155" i="7"/>
  <c r="G154" i="7"/>
  <c r="G153" i="7"/>
  <c r="G152" i="7"/>
  <c r="G151" i="7"/>
  <c r="G150" i="7"/>
  <c r="G148" i="7"/>
  <c r="G147" i="7"/>
  <c r="G146" i="7"/>
  <c r="G144" i="7"/>
  <c r="G143" i="7"/>
  <c r="G142" i="7"/>
  <c r="G141" i="7"/>
  <c r="G140" i="7"/>
  <c r="G139" i="7"/>
  <c r="G138" i="7"/>
  <c r="G136" i="7"/>
  <c r="G135" i="7"/>
  <c r="G134" i="7"/>
  <c r="G132" i="7"/>
  <c r="G131" i="7"/>
  <c r="G130" i="7"/>
  <c r="G129" i="7"/>
  <c r="G128" i="7"/>
  <c r="G127" i="7"/>
  <c r="G126" i="7"/>
  <c r="G125" i="7"/>
  <c r="G124" i="7"/>
  <c r="G122" i="7"/>
  <c r="G121" i="7"/>
  <c r="G120" i="7"/>
  <c r="G119" i="7"/>
  <c r="G118" i="7"/>
  <c r="G117" i="7"/>
  <c r="G116" i="7"/>
  <c r="G115" i="7"/>
  <c r="G114" i="7"/>
  <c r="G112" i="7"/>
  <c r="G111" i="7"/>
  <c r="G110" i="7"/>
  <c r="G109" i="7"/>
  <c r="G108" i="7"/>
  <c r="G107" i="7"/>
  <c r="G106" i="7"/>
  <c r="G105" i="7"/>
  <c r="G104" i="7"/>
  <c r="G102" i="7"/>
  <c r="G101" i="7"/>
  <c r="G100" i="7"/>
  <c r="G99" i="7"/>
  <c r="G98" i="7"/>
  <c r="G97" i="7"/>
  <c r="G96" i="7"/>
  <c r="G95" i="7"/>
  <c r="G94" i="7"/>
  <c r="G92" i="7"/>
  <c r="G91" i="7"/>
  <c r="G90" i="7"/>
  <c r="G89" i="7"/>
  <c r="G88" i="7"/>
  <c r="G87" i="7"/>
  <c r="G86" i="7"/>
  <c r="G82" i="7"/>
  <c r="G81" i="7"/>
  <c r="G80" i="7"/>
  <c r="G79" i="7"/>
  <c r="G78" i="7"/>
  <c r="G77" i="7"/>
  <c r="G76" i="7"/>
  <c r="G74" i="7"/>
  <c r="G73" i="7"/>
  <c r="G72" i="7"/>
  <c r="G70" i="7"/>
  <c r="G69" i="7"/>
  <c r="G68" i="7"/>
  <c r="G67" i="7"/>
  <c r="G66" i="7"/>
  <c r="G65" i="7"/>
  <c r="G64" i="7"/>
  <c r="G62" i="7"/>
  <c r="G61" i="7"/>
  <c r="G60" i="7"/>
  <c r="G58" i="7"/>
  <c r="G57" i="7"/>
  <c r="G56" i="7"/>
  <c r="G55" i="7"/>
  <c r="G54" i="7"/>
  <c r="G53" i="7"/>
  <c r="G52" i="7"/>
  <c r="G51" i="7"/>
  <c r="G50" i="7"/>
  <c r="G48" i="7"/>
  <c r="G47" i="7"/>
  <c r="G46" i="7"/>
  <c r="G45" i="7"/>
  <c r="G44" i="7"/>
  <c r="G43" i="7"/>
  <c r="G42" i="7"/>
  <c r="G41" i="7"/>
  <c r="G40" i="7"/>
  <c r="G38" i="7"/>
  <c r="G37" i="7"/>
  <c r="G36" i="7"/>
  <c r="G35" i="7"/>
  <c r="G34" i="7"/>
  <c r="G33" i="7"/>
  <c r="G32" i="7"/>
  <c r="G31" i="7"/>
  <c r="G30" i="7"/>
  <c r="G28" i="7"/>
  <c r="G27" i="7"/>
  <c r="G26" i="7"/>
  <c r="G25" i="7"/>
  <c r="G24" i="7"/>
  <c r="G23" i="7"/>
  <c r="G22" i="7"/>
  <c r="G21" i="7"/>
  <c r="G20" i="7"/>
  <c r="G18" i="7"/>
  <c r="G17" i="7"/>
  <c r="G16" i="7"/>
  <c r="G15" i="7"/>
  <c r="G14" i="7"/>
  <c r="G13" i="7"/>
  <c r="G12" i="7"/>
  <c r="F156" i="7"/>
  <c r="F155" i="7"/>
  <c r="F154" i="7"/>
  <c r="F153" i="7"/>
  <c r="F152" i="7"/>
  <c r="F151" i="7"/>
  <c r="F150" i="7"/>
  <c r="F148" i="7"/>
  <c r="F147" i="7"/>
  <c r="F146" i="7"/>
  <c r="F144" i="7"/>
  <c r="F143" i="7"/>
  <c r="F142" i="7"/>
  <c r="F141" i="7"/>
  <c r="F140" i="7"/>
  <c r="F139" i="7"/>
  <c r="F138" i="7"/>
  <c r="F136" i="7"/>
  <c r="F135" i="7"/>
  <c r="F134" i="7"/>
  <c r="F132" i="7"/>
  <c r="F131" i="7"/>
  <c r="F130" i="7"/>
  <c r="F129" i="7"/>
  <c r="F128" i="7"/>
  <c r="F127" i="7"/>
  <c r="F126" i="7"/>
  <c r="F125" i="7"/>
  <c r="F124" i="7"/>
  <c r="F122" i="7"/>
  <c r="F121" i="7"/>
  <c r="F120" i="7"/>
  <c r="F119" i="7"/>
  <c r="F118" i="7"/>
  <c r="F117" i="7"/>
  <c r="F116" i="7"/>
  <c r="F115" i="7"/>
  <c r="F114" i="7"/>
  <c r="F112" i="7"/>
  <c r="F111" i="7"/>
  <c r="F110" i="7"/>
  <c r="F109" i="7"/>
  <c r="F108" i="7"/>
  <c r="F107" i="7"/>
  <c r="F106" i="7"/>
  <c r="F105" i="7"/>
  <c r="F104" i="7"/>
  <c r="F102" i="7"/>
  <c r="F101" i="7"/>
  <c r="F100" i="7"/>
  <c r="F99" i="7"/>
  <c r="F98" i="7"/>
  <c r="F97" i="7"/>
  <c r="F96" i="7"/>
  <c r="F95" i="7"/>
  <c r="F94" i="7"/>
  <c r="F92" i="7"/>
  <c r="F91" i="7"/>
  <c r="F90" i="7"/>
  <c r="F89" i="7"/>
  <c r="F88" i="7"/>
  <c r="F87" i="7"/>
  <c r="F86" i="7"/>
  <c r="F82" i="7"/>
  <c r="F81" i="7"/>
  <c r="F80" i="7"/>
  <c r="F79" i="7"/>
  <c r="F78" i="7"/>
  <c r="F77" i="7"/>
  <c r="F76" i="7"/>
  <c r="F74" i="7"/>
  <c r="F73" i="7"/>
  <c r="F72" i="7"/>
  <c r="F70" i="7"/>
  <c r="F69" i="7"/>
  <c r="F68" i="7"/>
  <c r="F67" i="7"/>
  <c r="F66" i="7"/>
  <c r="F65" i="7"/>
  <c r="F64" i="7"/>
  <c r="F62" i="7"/>
  <c r="F61" i="7"/>
  <c r="F60" i="7"/>
  <c r="F58" i="7"/>
  <c r="F57" i="7"/>
  <c r="F56" i="7"/>
  <c r="F55" i="7"/>
  <c r="F54" i="7"/>
  <c r="F53" i="7"/>
  <c r="F52" i="7"/>
  <c r="F51" i="7"/>
  <c r="F50" i="7"/>
  <c r="F48" i="7"/>
  <c r="F47" i="7"/>
  <c r="F46" i="7"/>
  <c r="F45" i="7"/>
  <c r="F44" i="7"/>
  <c r="F43" i="7"/>
  <c r="F42" i="7"/>
  <c r="F41" i="7"/>
  <c r="F40" i="7"/>
  <c r="F38" i="7"/>
  <c r="F37" i="7"/>
  <c r="F36" i="7"/>
  <c r="F35" i="7"/>
  <c r="F34" i="7"/>
  <c r="F33" i="7"/>
  <c r="F32" i="7"/>
  <c r="F31" i="7"/>
  <c r="F30" i="7"/>
  <c r="F28" i="7"/>
  <c r="F27" i="7"/>
  <c r="F26" i="7"/>
  <c r="F25" i="7"/>
  <c r="F24" i="7"/>
  <c r="F23" i="7"/>
  <c r="F22" i="7"/>
  <c r="F21" i="7"/>
  <c r="F20" i="7"/>
  <c r="F18" i="7"/>
  <c r="F17" i="7"/>
  <c r="F16" i="7"/>
  <c r="F15" i="7"/>
  <c r="F14" i="7"/>
  <c r="F13" i="7"/>
  <c r="F12" i="7"/>
  <c r="E156" i="7"/>
  <c r="E155" i="7"/>
  <c r="E154" i="7"/>
  <c r="E153" i="7"/>
  <c r="E152" i="7"/>
  <c r="E151" i="7"/>
  <c r="E150" i="7"/>
  <c r="E148" i="7"/>
  <c r="E147" i="7"/>
  <c r="E146" i="7"/>
  <c r="E144" i="7"/>
  <c r="E143" i="7"/>
  <c r="E142" i="7"/>
  <c r="E141" i="7"/>
  <c r="E140" i="7"/>
  <c r="E139" i="7"/>
  <c r="E138" i="7"/>
  <c r="E136" i="7"/>
  <c r="E135" i="7"/>
  <c r="E134" i="7"/>
  <c r="E132" i="7"/>
  <c r="E131" i="7"/>
  <c r="E130" i="7"/>
  <c r="E129" i="7"/>
  <c r="E128" i="7"/>
  <c r="E127" i="7"/>
  <c r="E126" i="7"/>
  <c r="E125" i="7"/>
  <c r="E124" i="7"/>
  <c r="E122" i="7"/>
  <c r="E121" i="7"/>
  <c r="E120" i="7"/>
  <c r="E119" i="7"/>
  <c r="E118" i="7"/>
  <c r="E117" i="7"/>
  <c r="E116" i="7"/>
  <c r="E115" i="7"/>
  <c r="E114" i="7"/>
  <c r="E112" i="7"/>
  <c r="E111" i="7"/>
  <c r="E110" i="7"/>
  <c r="E109" i="7"/>
  <c r="E108" i="7"/>
  <c r="E107" i="7"/>
  <c r="E106" i="7"/>
  <c r="E105" i="7"/>
  <c r="E104" i="7"/>
  <c r="E102" i="7"/>
  <c r="E101" i="7"/>
  <c r="E100" i="7"/>
  <c r="E99" i="7"/>
  <c r="E98" i="7"/>
  <c r="E97" i="7"/>
  <c r="E96" i="7"/>
  <c r="E95" i="7"/>
  <c r="E94" i="7"/>
  <c r="E92" i="7"/>
  <c r="E91" i="7"/>
  <c r="E90" i="7"/>
  <c r="E89" i="7"/>
  <c r="E88" i="7"/>
  <c r="E87" i="7"/>
  <c r="E86" i="7"/>
  <c r="E82" i="7"/>
  <c r="E81" i="7"/>
  <c r="E80" i="7"/>
  <c r="E79" i="7"/>
  <c r="E78" i="7"/>
  <c r="E77" i="7"/>
  <c r="E76" i="7"/>
  <c r="E74" i="7"/>
  <c r="E73" i="7"/>
  <c r="E72" i="7"/>
  <c r="E70" i="7"/>
  <c r="E69" i="7"/>
  <c r="E68" i="7"/>
  <c r="E67" i="7"/>
  <c r="E66" i="7"/>
  <c r="E65" i="7"/>
  <c r="E64" i="7"/>
  <c r="E62" i="7"/>
  <c r="E61" i="7"/>
  <c r="E60" i="7"/>
  <c r="E58" i="7"/>
  <c r="E57" i="7"/>
  <c r="E56" i="7"/>
  <c r="E55" i="7"/>
  <c r="E54" i="7"/>
  <c r="E53" i="7"/>
  <c r="E52" i="7"/>
  <c r="E51" i="7"/>
  <c r="E50" i="7"/>
  <c r="E48" i="7"/>
  <c r="E47" i="7"/>
  <c r="E46" i="7"/>
  <c r="E45" i="7"/>
  <c r="E44" i="7"/>
  <c r="E43" i="7"/>
  <c r="E42" i="7"/>
  <c r="E41" i="7"/>
  <c r="E40" i="7"/>
  <c r="E38" i="7"/>
  <c r="E37" i="7"/>
  <c r="E36" i="7"/>
  <c r="E35" i="7"/>
  <c r="E34" i="7"/>
  <c r="E33" i="7"/>
  <c r="E32" i="7"/>
  <c r="E31" i="7"/>
  <c r="E30" i="7"/>
  <c r="E28" i="7"/>
  <c r="E27" i="7"/>
  <c r="E26" i="7"/>
  <c r="E25" i="7"/>
  <c r="E24" i="7"/>
  <c r="E23" i="7"/>
  <c r="E22" i="7"/>
  <c r="E21" i="7"/>
  <c r="E20" i="7"/>
  <c r="E18" i="7"/>
  <c r="E17" i="7"/>
  <c r="E16" i="7"/>
  <c r="E15" i="7"/>
  <c r="E14" i="7"/>
  <c r="E13" i="7"/>
  <c r="E12" i="7"/>
  <c r="D156" i="7"/>
  <c r="D155" i="7"/>
  <c r="D154" i="7"/>
  <c r="D153" i="7"/>
  <c r="D152" i="7"/>
  <c r="D151" i="7"/>
  <c r="D150" i="7"/>
  <c r="D148" i="7"/>
  <c r="D147" i="7"/>
  <c r="D146" i="7"/>
  <c r="D144" i="7"/>
  <c r="D143" i="7"/>
  <c r="D142" i="7"/>
  <c r="D141" i="7"/>
  <c r="D140" i="7"/>
  <c r="D139" i="7"/>
  <c r="D138" i="7"/>
  <c r="D136" i="7"/>
  <c r="D135" i="7"/>
  <c r="D134" i="7"/>
  <c r="D132" i="7"/>
  <c r="D131" i="7"/>
  <c r="D130" i="7"/>
  <c r="D129" i="7"/>
  <c r="D128" i="7"/>
  <c r="D127" i="7"/>
  <c r="D126" i="7"/>
  <c r="D125" i="7"/>
  <c r="D124" i="7"/>
  <c r="D122" i="7"/>
  <c r="D121" i="7"/>
  <c r="D120" i="7"/>
  <c r="D119" i="7"/>
  <c r="D118" i="7"/>
  <c r="D117" i="7"/>
  <c r="D116" i="7"/>
  <c r="D115" i="7"/>
  <c r="D114" i="7"/>
  <c r="D112" i="7"/>
  <c r="D111" i="7"/>
  <c r="D110" i="7"/>
  <c r="D109" i="7"/>
  <c r="D108" i="7"/>
  <c r="D107" i="7"/>
  <c r="D106" i="7"/>
  <c r="D105" i="7"/>
  <c r="D104" i="7"/>
  <c r="D102" i="7"/>
  <c r="D101" i="7"/>
  <c r="D100" i="7"/>
  <c r="D99" i="7"/>
  <c r="D98" i="7"/>
  <c r="D97" i="7"/>
  <c r="D96" i="7"/>
  <c r="D95" i="7"/>
  <c r="D94" i="7"/>
  <c r="D92" i="7"/>
  <c r="D91" i="7"/>
  <c r="D90" i="7"/>
  <c r="D89" i="7"/>
  <c r="D88" i="7"/>
  <c r="D87" i="7"/>
  <c r="D86" i="7"/>
  <c r="D82" i="7"/>
  <c r="D81" i="7"/>
  <c r="D80" i="7"/>
  <c r="D79" i="7"/>
  <c r="D78" i="7"/>
  <c r="D77" i="7"/>
  <c r="D76" i="7"/>
  <c r="D74" i="7"/>
  <c r="D73" i="7"/>
  <c r="D72" i="7"/>
  <c r="D70" i="7"/>
  <c r="D69" i="7"/>
  <c r="D68" i="7"/>
  <c r="D67" i="7"/>
  <c r="D66" i="7"/>
  <c r="D65" i="7"/>
  <c r="D64" i="7"/>
  <c r="D62" i="7"/>
  <c r="D61" i="7"/>
  <c r="D60" i="7"/>
  <c r="D58" i="7"/>
  <c r="D57" i="7"/>
  <c r="D56" i="7"/>
  <c r="D55" i="7"/>
  <c r="D54" i="7"/>
  <c r="D53" i="7"/>
  <c r="D52" i="7"/>
  <c r="D51" i="7"/>
  <c r="D50" i="7"/>
  <c r="D48" i="7"/>
  <c r="D47" i="7"/>
  <c r="D46" i="7"/>
  <c r="D45" i="7"/>
  <c r="D44" i="7"/>
  <c r="D43" i="7"/>
  <c r="D42" i="7"/>
  <c r="D41" i="7"/>
  <c r="D40" i="7"/>
  <c r="D38" i="7"/>
  <c r="D37" i="7"/>
  <c r="D36" i="7"/>
  <c r="D35" i="7"/>
  <c r="D34" i="7"/>
  <c r="D33" i="7"/>
  <c r="D32" i="7"/>
  <c r="D31" i="7"/>
  <c r="D30" i="7"/>
  <c r="D28" i="7"/>
  <c r="D27" i="7"/>
  <c r="D26" i="7"/>
  <c r="D25" i="7"/>
  <c r="D24" i="7"/>
  <c r="D23" i="7"/>
  <c r="D22" i="7"/>
  <c r="D21" i="7"/>
  <c r="D20" i="7"/>
  <c r="D18" i="7"/>
  <c r="D17" i="7"/>
  <c r="D16" i="7"/>
  <c r="D15" i="7"/>
  <c r="D14" i="7"/>
  <c r="D13" i="7"/>
  <c r="D12" i="7"/>
  <c r="F1" i="7"/>
  <c r="H1" i="7" s="1"/>
  <c r="H145" i="7" l="1"/>
  <c r="E133" i="7"/>
  <c r="H71" i="7"/>
  <c r="E11" i="7"/>
  <c r="E113" i="7"/>
  <c r="E59" i="7"/>
  <c r="G59" i="7"/>
  <c r="E93" i="7"/>
  <c r="G145" i="7"/>
  <c r="I71" i="7"/>
  <c r="E29" i="7"/>
  <c r="G113" i="7"/>
  <c r="G137" i="7"/>
  <c r="D39" i="7"/>
  <c r="D103" i="7"/>
  <c r="G63" i="7"/>
  <c r="G93" i="7"/>
  <c r="H29" i="7"/>
  <c r="D19" i="7"/>
  <c r="F145" i="7"/>
  <c r="I29" i="7"/>
  <c r="D49" i="7"/>
  <c r="D133" i="7"/>
  <c r="F63" i="7"/>
  <c r="F93" i="7"/>
  <c r="I133" i="7"/>
  <c r="E145" i="7"/>
  <c r="H63" i="7"/>
  <c r="H133" i="7"/>
  <c r="I63" i="7"/>
  <c r="E137" i="7"/>
  <c r="F29" i="7"/>
  <c r="G133" i="7"/>
  <c r="G149" i="7"/>
  <c r="I145" i="7"/>
  <c r="I85" i="7"/>
  <c r="D11" i="7"/>
  <c r="D75" i="7"/>
  <c r="E19" i="7"/>
  <c r="E49" i="7"/>
  <c r="E85" i="7"/>
  <c r="E123" i="7"/>
  <c r="F19" i="7"/>
  <c r="F85" i="7"/>
  <c r="G49" i="7"/>
  <c r="G85" i="7"/>
  <c r="G123" i="7"/>
  <c r="H59" i="7"/>
  <c r="H123" i="7"/>
  <c r="I75" i="7"/>
  <c r="I149" i="7"/>
  <c r="G39" i="7"/>
  <c r="G103" i="7"/>
  <c r="H113" i="7"/>
  <c r="I137" i="7"/>
  <c r="F11" i="7"/>
  <c r="F149" i="7"/>
  <c r="G75" i="7"/>
  <c r="E75" i="7"/>
  <c r="F39" i="7"/>
  <c r="G29" i="7"/>
  <c r="H39" i="7"/>
  <c r="H103" i="7"/>
  <c r="I59" i="7"/>
  <c r="F103" i="7"/>
  <c r="H49" i="7"/>
  <c r="D145" i="7"/>
  <c r="F75" i="7"/>
  <c r="F137" i="7"/>
  <c r="D59" i="7"/>
  <c r="D71" i="7"/>
  <c r="D137" i="7"/>
  <c r="E71" i="7"/>
  <c r="F133" i="7"/>
  <c r="G19" i="7"/>
  <c r="H11" i="7"/>
  <c r="H19" i="7"/>
  <c r="H93" i="7"/>
  <c r="I49" i="7"/>
  <c r="I123" i="7"/>
  <c r="D63" i="7"/>
  <c r="E63" i="7"/>
  <c r="E149" i="7"/>
  <c r="F59" i="7"/>
  <c r="F123" i="7"/>
  <c r="G11" i="7"/>
  <c r="H85" i="7"/>
  <c r="I39" i="7"/>
  <c r="I113" i="7"/>
  <c r="D93" i="7"/>
  <c r="F113" i="7"/>
  <c r="H149" i="7"/>
  <c r="I11" i="7"/>
  <c r="I19" i="7"/>
  <c r="I103" i="7"/>
  <c r="D123" i="7"/>
  <c r="D29" i="7"/>
  <c r="D85" i="7"/>
  <c r="D113" i="7"/>
  <c r="D149" i="7"/>
  <c r="E39" i="7"/>
  <c r="E103" i="7"/>
  <c r="F49" i="7"/>
  <c r="F71" i="7"/>
  <c r="G71" i="7"/>
  <c r="H75" i="7"/>
  <c r="H137" i="7"/>
  <c r="I93" i="7"/>
  <c r="C149" i="7"/>
  <c r="C145" i="7"/>
  <c r="C137" i="7"/>
  <c r="C133" i="7"/>
  <c r="C123" i="7"/>
  <c r="C113" i="7"/>
  <c r="C103" i="7"/>
  <c r="C93" i="7"/>
  <c r="C85" i="7"/>
  <c r="C75" i="7"/>
  <c r="C71" i="7"/>
  <c r="C63" i="7"/>
  <c r="C59" i="7"/>
  <c r="C49" i="7"/>
  <c r="C39" i="7"/>
  <c r="C29" i="7"/>
  <c r="C19" i="7"/>
  <c r="C11" i="7"/>
  <c r="A6" i="7"/>
  <c r="E1" i="7"/>
  <c r="G1" i="7" s="1"/>
  <c r="D1" i="7"/>
  <c r="D10" i="7" l="1"/>
  <c r="C10" i="7"/>
  <c r="D84" i="7"/>
  <c r="E10" i="7"/>
  <c r="H10" i="7"/>
  <c r="A5" i="7"/>
  <c r="F10" i="7"/>
  <c r="E84" i="7"/>
  <c r="H84" i="7"/>
  <c r="G10" i="7"/>
  <c r="G84" i="7"/>
  <c r="F84" i="7"/>
  <c r="C84" i="7"/>
  <c r="C158" i="7" s="1"/>
  <c r="I84" i="7" l="1"/>
  <c r="H158" i="7"/>
  <c r="D158" i="7"/>
  <c r="E158" i="7"/>
  <c r="I10" i="7"/>
  <c r="G158" i="7"/>
  <c r="F158" i="7"/>
  <c r="I158" i="7" l="1"/>
</calcChain>
</file>

<file path=xl/sharedStrings.xml><?xml version="1.0" encoding="utf-8"?>
<sst xmlns="http://schemas.openxmlformats.org/spreadsheetml/2006/main" count="552" uniqueCount="174">
  <si>
    <t>(PESOS)</t>
  </si>
  <si>
    <t>Concepto (c)</t>
  </si>
  <si>
    <t>Aprobado (d)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</si>
  <si>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</si>
  <si>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</si>
  <si>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</si>
  <si>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</si>
  <si>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</si>
  <si>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</si>
  <si>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</si>
  <si>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</si>
  <si>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</si>
  <si>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</si>
  <si>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</si>
  <si>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</si>
  <si>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</si>
  <si>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</si>
  <si>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</si>
  <si>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</si>
  <si>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</si>
  <si>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</si>
  <si>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</si>
  <si>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</si>
  <si>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</si>
  <si>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</si>
  <si>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</si>
  <si>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</si>
  <si>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</si>
  <si>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</si>
  <si>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</si>
  <si>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</si>
  <si>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</si>
  <si>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</si>
  <si>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</si>
  <si>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</si>
  <si>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</si>
  <si>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</si>
  <si>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</si>
  <si>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</si>
  <si>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</si>
  <si>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</si>
  <si>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</si>
  <si>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</si>
  <si>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</si>
  <si>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</si>
  <si>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</si>
  <si>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</si>
  <si>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</si>
  <si>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</si>
  <si>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</si>
  <si>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</si>
  <si>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</si>
  <si>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</si>
  <si>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</si>
  <si>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</si>
  <si>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</si>
  <si>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</si>
  <si>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</si>
  <si>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</si>
  <si>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</si>
  <si>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</si>
  <si>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</si>
  <si>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</si>
  <si>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</si>
  <si>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</si>
  <si>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</si>
  <si>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</si>
  <si>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</si>
  <si>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</si>
  <si>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</si>
  <si>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</si>
  <si>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</si>
  <si>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</si>
  <si>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</si>
  <si>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</si>
  <si>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</si>
  <si>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</si>
  <si>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</si>
  <si>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</si>
  <si>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</si>
  <si>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</si>
  <si>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</si>
  <si>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</si>
  <si>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</si>
  <si>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</si>
  <si>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</si>
  <si>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COG</t>
  </si>
  <si>
    <t>GOBIERNO DEL ESTADO DE MICHOACAN DE OCAMPO</t>
  </si>
  <si>
    <t>.</t>
  </si>
  <si>
    <t>Concepto</t>
  </si>
  <si>
    <t>SERVICIOS PERSONALES</t>
  </si>
  <si>
    <t>REMUNERACIONES AL PERSONAL DE CARACTER PERMANENTE</t>
  </si>
  <si>
    <t/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</si>
  <si>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</si>
  <si>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</si>
  <si>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</si>
  <si>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</si>
  <si>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</si>
  <si>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</si>
  <si>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</si>
  <si>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</si>
  <si>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</si>
  <si>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</si>
  <si>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</si>
  <si>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</si>
  <si>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</si>
  <si>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</si>
  <si>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</si>
  <si>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</si>
  <si>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</si>
  <si>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</si>
  <si>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</si>
  <si>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</si>
  <si>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</si>
  <si>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</si>
  <si>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</si>
  <si>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</si>
  <si>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</si>
  <si>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</si>
  <si>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</si>
  <si>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</si>
  <si>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</si>
  <si>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</si>
  <si>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</si>
  <si>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</si>
  <si>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</si>
  <si>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</si>
  <si>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</si>
  <si>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</si>
  <si>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</si>
  <si>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</si>
  <si>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</si>
  <si>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</si>
  <si>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</si>
  <si>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</si>
  <si>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</si>
  <si>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</si>
  <si>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ACTIVOS INTANGIBLES</t>
  </si>
  <si>
    <t>INVERSION PUBLICA</t>
  </si>
  <si>
    <t>OBRA PUBLICA EN BIENES DE DOMINIO PUBLICO</t>
  </si>
  <si>
    <t>OBRA PUBLICA EN BIENES PROPIOS</t>
  </si>
  <si>
    <t>INVERSIONES FINANCIERAS Y OTRAS PROVISIONES</t>
  </si>
  <si>
    <t>INVERSIONES PARA EL FOMENTO DE ACTIVIDADES PRODUCTIVAS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</si>
  <si>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</si>
  <si>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</si>
  <si>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</si>
  <si>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</si>
  <si>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</si>
  <si>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</si>
  <si>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</si>
  <si>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</si>
  <si>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</si>
  <si>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</si>
  <si>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</si>
  <si>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</si>
  <si>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</si>
  <si>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</si>
  <si>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</si>
  <si>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</si>
  <si>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(ADEFAS)</t>
  </si>
  <si>
    <t>Resultado total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</si>
  <si>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</si>
  <si>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</si>
  <si>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</si>
  <si>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</si>
  <si>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</si>
  <si>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</si>
  <si>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001.2018..012.2018</t>
  </si>
  <si>
    <t>30/01/2019</t>
  </si>
  <si>
    <t>1</t>
  </si>
  <si>
    <t>5/8</t>
  </si>
  <si>
    <t>6/3</t>
  </si>
  <si>
    <t>7/2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</si>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</sst>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\-\ #,##0.00"/>
    <numFmt numFmtId="165" formatCode="#,##0.0000000"/>
    <numFmt numFmtId="166" formatCode="#,##0.0000000;\-\ #,##0.0000000"/>
    <numFmt numFmtId="167" formatCode="#,##0.0000000000000000"/>
  </numFmts>
  <fonts count="30" x14ac:knownFonts="1">
    <font>
      <sz val="10"/>
      <name val="Arial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8">
    <xf numFmtId="0" fontId="0" fillId="0" borderId="0"/>
    <xf numFmtId="0" fontId="25" fillId="0" borderId="0" applyNumberFormat="0" applyFill="0" applyBorder="0" applyAlignment="0" applyProtection="0"/>
    <xf numFmtId="0" fontId="7" fillId="0" borderId="18" applyNumberFormat="0" applyFill="0" applyAlignment="0" applyProtection="0"/>
    <xf numFmtId="0" fontId="26" fillId="0" borderId="24" applyNumberFormat="0" applyFill="0" applyAlignment="0" applyProtection="0"/>
    <xf numFmtId="0" fontId="8" fillId="0" borderId="25" applyNumberFormat="0" applyFill="0" applyAlignment="0" applyProtection="0"/>
    <xf numFmtId="0" fontId="8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5" applyNumberFormat="0" applyAlignment="0" applyProtection="0"/>
    <xf numFmtId="0" fontId="14" fillId="3" borderId="20" applyNumberFormat="0" applyAlignment="0" applyProtection="0"/>
    <xf numFmtId="0" fontId="4" fillId="3" borderId="15" applyNumberFormat="0" applyAlignment="0" applyProtection="0"/>
    <xf numFmtId="0" fontId="6" fillId="0" borderId="17" applyNumberFormat="0" applyFill="0" applyAlignment="0" applyProtection="0"/>
    <xf numFmtId="0" fontId="5" fillId="4" borderId="16" applyNumberFormat="0" applyAlignment="0" applyProtection="0"/>
    <xf numFmtId="0" fontId="23" fillId="0" borderId="0" applyNumberFormat="0" applyFill="0" applyBorder="0" applyAlignment="0" applyProtection="0"/>
    <xf numFmtId="0" fontId="13" fillId="7" borderId="19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26" applyNumberFormat="0" applyFill="0" applyAlignment="0" applyProtection="0"/>
    <xf numFmtId="4" fontId="15" fillId="8" borderId="21" applyNumberFormat="0" applyProtection="0">
      <alignment vertical="center"/>
    </xf>
    <xf numFmtId="4" fontId="16" fillId="8" borderId="21" applyNumberFormat="0" applyProtection="0">
      <alignment vertical="center"/>
    </xf>
    <xf numFmtId="4" fontId="15" fillId="8" borderId="21" applyNumberFormat="0" applyProtection="0">
      <alignment horizontal="left" vertical="center" indent="1"/>
    </xf>
    <xf numFmtId="0" fontId="15" fillId="8" borderId="21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21" applyNumberFormat="0" applyProtection="0">
      <alignment horizontal="right" vertical="center"/>
    </xf>
    <xf numFmtId="4" fontId="17" fillId="11" borderId="21" applyNumberFormat="0" applyProtection="0">
      <alignment horizontal="right" vertical="center"/>
    </xf>
    <xf numFmtId="4" fontId="17" fillId="12" borderId="21" applyNumberFormat="0" applyProtection="0">
      <alignment horizontal="right" vertical="center"/>
    </xf>
    <xf numFmtId="4" fontId="17" fillId="13" borderId="21" applyNumberFormat="0" applyProtection="0">
      <alignment horizontal="right" vertical="center"/>
    </xf>
    <xf numFmtId="4" fontId="17" fillId="14" borderId="21" applyNumberFormat="0" applyProtection="0">
      <alignment horizontal="right" vertical="center"/>
    </xf>
    <xf numFmtId="4" fontId="17" fillId="15" borderId="21" applyNumberFormat="0" applyProtection="0">
      <alignment horizontal="right" vertical="center"/>
    </xf>
    <xf numFmtId="4" fontId="17" fillId="16" borderId="21" applyNumberFormat="0" applyProtection="0">
      <alignment horizontal="right" vertical="center"/>
    </xf>
    <xf numFmtId="4" fontId="17" fillId="17" borderId="21" applyNumberFormat="0" applyProtection="0">
      <alignment horizontal="right" vertical="center"/>
    </xf>
    <xf numFmtId="4" fontId="17" fillId="18" borderId="21" applyNumberFormat="0" applyProtection="0">
      <alignment horizontal="right" vertical="center"/>
    </xf>
    <xf numFmtId="4" fontId="15" fillId="19" borderId="22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21" applyNumberFormat="0" applyProtection="0">
      <alignment horizontal="right" vertical="center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12" fillId="21" borderId="21" applyNumberFormat="0" applyProtection="0">
      <alignment horizontal="left" vertical="center" indent="1"/>
    </xf>
    <xf numFmtId="0" fontId="12" fillId="21" borderId="21" applyNumberFormat="0" applyProtection="0">
      <alignment horizontal="left" vertical="top" indent="1"/>
    </xf>
    <xf numFmtId="0" fontId="12" fillId="9" borderId="21" applyNumberFormat="0" applyProtection="0">
      <alignment horizontal="left" vertical="center" indent="1"/>
    </xf>
    <xf numFmtId="0" fontId="12" fillId="9" borderId="21" applyNumberFormat="0" applyProtection="0">
      <alignment horizontal="left" vertical="top" indent="1"/>
    </xf>
    <xf numFmtId="0" fontId="12" fillId="22" borderId="21" applyNumberFormat="0" applyProtection="0">
      <alignment horizontal="left" vertical="center" indent="1"/>
    </xf>
    <xf numFmtId="0" fontId="12" fillId="22" borderId="21" applyNumberFormat="0" applyProtection="0">
      <alignment horizontal="left" vertical="top" indent="1"/>
    </xf>
    <xf numFmtId="0" fontId="12" fillId="20" borderId="21" applyNumberFormat="0" applyProtection="0">
      <alignment horizontal="left" vertical="center" indent="1"/>
    </xf>
    <xf numFmtId="0" fontId="12" fillId="20" borderId="21" applyNumberFormat="0" applyProtection="0">
      <alignment horizontal="left" vertical="top" indent="1"/>
    </xf>
    <xf numFmtId="0" fontId="12" fillId="23" borderId="23" applyNumberFormat="0">
      <protection locked="0"/>
    </xf>
    <xf numFmtId="4" fontId="17" fillId="24" borderId="21" applyNumberFormat="0" applyProtection="0">
      <alignment vertical="center"/>
    </xf>
    <xf numFmtId="4" fontId="19" fillId="24" borderId="21" applyNumberFormat="0" applyProtection="0">
      <alignment vertical="center"/>
    </xf>
    <xf numFmtId="4" fontId="17" fillId="24" borderId="21" applyNumberFormat="0" applyProtection="0">
      <alignment horizontal="left" vertical="center" indent="1"/>
    </xf>
    <xf numFmtId="0" fontId="17" fillId="24" borderId="21" applyNumberFormat="0" applyProtection="0">
      <alignment horizontal="left" vertical="top" indent="1"/>
    </xf>
    <xf numFmtId="4" fontId="17" fillId="20" borderId="21" applyNumberFormat="0" applyProtection="0">
      <alignment horizontal="right" vertical="center"/>
    </xf>
    <xf numFmtId="4" fontId="19" fillId="20" borderId="21" applyNumberFormat="0" applyProtection="0">
      <alignment horizontal="right" vertical="center"/>
    </xf>
    <xf numFmtId="4" fontId="17" fillId="9" borderId="21" applyNumberFormat="0" applyProtection="0">
      <alignment horizontal="left" vertical="center" indent="1"/>
    </xf>
    <xf numFmtId="0" fontId="17" fillId="9" borderId="21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21" applyNumberFormat="0" applyProtection="0">
      <alignment horizontal="right" vertical="center"/>
    </xf>
    <xf numFmtId="0" fontId="22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17" fillId="9" borderId="21" xfId="53" quotePrefix="1" applyNumberFormat="1">
      <alignment horizontal="left" vertical="center" indent="1"/>
    </xf>
    <xf numFmtId="0" fontId="15" fillId="9" borderId="0" xfId="22" quotePrefix="1" applyNumberFormat="1" applyAlignment="1">
      <alignment horizontal="left" vertical="center" indent="1"/>
    </xf>
    <xf numFmtId="0" fontId="2" fillId="0" borderId="11" xfId="0" applyFont="1" applyFill="1" applyBorder="1" applyAlignment="1">
      <alignment horizontal="center" vertical="center"/>
    </xf>
    <xf numFmtId="4" fontId="17" fillId="20" borderId="21" xfId="51" applyNumberFormat="1">
      <alignment horizontal="right" vertical="center"/>
    </xf>
    <xf numFmtId="164" fontId="17" fillId="20" borderId="21" xfId="51" applyNumberForma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15" fillId="8" borderId="21" xfId="20" quotePrefix="1" applyNumberFormat="1">
      <alignment horizontal="left" vertical="center" indent="1"/>
    </xf>
    <xf numFmtId="4" fontId="15" fillId="8" borderId="21" xfId="18" applyNumberFormat="1">
      <alignment vertical="center"/>
    </xf>
    <xf numFmtId="0" fontId="12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165" fontId="17" fillId="20" borderId="21" xfId="51" applyNumberFormat="1">
      <alignment horizontal="right" vertical="center"/>
    </xf>
    <xf numFmtId="166" fontId="17" fillId="20" borderId="21" xfId="51" applyNumberFormat="1">
      <alignment horizontal="right" vertical="center"/>
    </xf>
    <xf numFmtId="165" fontId="15" fillId="8" borderId="21" xfId="18" applyNumberFormat="1">
      <alignment vertical="center"/>
    </xf>
    <xf numFmtId="0" fontId="12" fillId="21" borderId="21" xfId="39" quotePrefix="1" applyAlignment="1">
      <alignment horizontal="left" vertical="top" wrapText="1" indent="1"/>
    </xf>
    <xf numFmtId="167" fontId="0" fillId="0" borderId="0" xfId="0" applyNumberFormat="1"/>
    <xf numFmtId="0" fontId="0" fillId="0" borderId="0" xfId="0" applyFill="1" applyAlignment="1">
      <alignment horizontal="center" wrapText="1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9" fillId="26" borderId="2" xfId="0" applyFont="1" applyFill="1" applyBorder="1" applyAlignment="1">
      <alignment horizontal="center"/>
    </xf>
    <xf numFmtId="0" fontId="29" fillId="26" borderId="3" xfId="0" applyFont="1" applyFill="1" applyBorder="1" applyAlignment="1">
      <alignment horizontal="center"/>
    </xf>
    <xf numFmtId="0" fontId="29" fillId="26" borderId="4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7" borderId="9" xfId="0" applyFont="1" applyFill="1" applyBorder="1" applyAlignment="1">
      <alignment horizontal="center" vertical="center"/>
    </xf>
    <xf numFmtId="0" fontId="2" fillId="27" borderId="10" xfId="0" applyFont="1" applyFill="1" applyBorder="1" applyAlignment="1">
      <alignment horizontal="center" vertical="center"/>
    </xf>
    <xf numFmtId="0" fontId="2" fillId="27" borderId="11" xfId="0" applyFont="1" applyFill="1" applyBorder="1" applyAlignment="1">
      <alignment horizontal="center" vertical="center"/>
    </xf>
    <xf numFmtId="0" fontId="2" fillId="27" borderId="2" xfId="0" applyFont="1" applyFill="1" applyBorder="1" applyAlignment="1">
      <alignment horizontal="center" vertical="center"/>
    </xf>
    <xf numFmtId="0" fontId="2" fillId="27" borderId="3" xfId="0" applyFont="1" applyFill="1" applyBorder="1" applyAlignment="1">
      <alignment horizontal="center" vertical="center"/>
    </xf>
    <xf numFmtId="0" fontId="2" fillId="27" borderId="4" xfId="0" applyFont="1" applyFill="1" applyBorder="1" applyAlignment="1">
      <alignment horizontal="center" vertical="center"/>
    </xf>
  </cellXfs>
  <cellStyles count="58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SAPBEXaggData" xfId="18" xr:uid="{00000000-0005-0000-0000-00000B000000}"/>
    <cellStyle name="SAPBEXaggDataEmph" xfId="19" xr:uid="{00000000-0005-0000-0000-00000C000000}"/>
    <cellStyle name="SAPBEXaggItem" xfId="20" xr:uid="{00000000-0005-0000-0000-00000D000000}"/>
    <cellStyle name="SAPBEXaggItemX" xfId="21" xr:uid="{00000000-0005-0000-0000-00000E000000}"/>
    <cellStyle name="SAPBEXchaText" xfId="22" xr:uid="{00000000-0005-0000-0000-00000F000000}"/>
    <cellStyle name="SAPBEXexcBad7" xfId="23" xr:uid="{00000000-0005-0000-0000-000010000000}"/>
    <cellStyle name="SAPBEXexcBad8" xfId="24" xr:uid="{00000000-0005-0000-0000-000011000000}"/>
    <cellStyle name="SAPBEXexcBad9" xfId="25" xr:uid="{00000000-0005-0000-0000-000012000000}"/>
    <cellStyle name="SAPBEXexcCritical4" xfId="26" xr:uid="{00000000-0005-0000-0000-000013000000}"/>
    <cellStyle name="SAPBEXexcCritical5" xfId="27" xr:uid="{00000000-0005-0000-0000-000014000000}"/>
    <cellStyle name="SAPBEXexcCritical6" xfId="28" xr:uid="{00000000-0005-0000-0000-000015000000}"/>
    <cellStyle name="SAPBEXexcGood1" xfId="29" xr:uid="{00000000-0005-0000-0000-000016000000}"/>
    <cellStyle name="SAPBEXexcGood2" xfId="30" xr:uid="{00000000-0005-0000-0000-000017000000}"/>
    <cellStyle name="SAPBEXexcGood3" xfId="31" xr:uid="{00000000-0005-0000-0000-000018000000}"/>
    <cellStyle name="SAPBEXfilterDrill" xfId="32" xr:uid="{00000000-0005-0000-0000-000019000000}"/>
    <cellStyle name="SAPBEXfilterItem" xfId="33" xr:uid="{00000000-0005-0000-0000-00001A000000}"/>
    <cellStyle name="SAPBEXfilterText" xfId="34" xr:uid="{00000000-0005-0000-0000-00001B000000}"/>
    <cellStyle name="SAPBEXformats" xfId="35" xr:uid="{00000000-0005-0000-0000-00001C000000}"/>
    <cellStyle name="SAPBEXheaderItem" xfId="36" xr:uid="{00000000-0005-0000-0000-00001D000000}"/>
    <cellStyle name="SAPBEXheaderText" xfId="37" xr:uid="{00000000-0005-0000-0000-00001E000000}"/>
    <cellStyle name="SAPBEXHLevel0" xfId="38" xr:uid="{00000000-0005-0000-0000-00001F000000}"/>
    <cellStyle name="SAPBEXHLevel0X" xfId="39" xr:uid="{00000000-0005-0000-0000-000020000000}"/>
    <cellStyle name="SAPBEXHLevel1" xfId="40" xr:uid="{00000000-0005-0000-0000-000021000000}"/>
    <cellStyle name="SAPBEXHLevel1X" xfId="41" xr:uid="{00000000-0005-0000-0000-000022000000}"/>
    <cellStyle name="SAPBEXHLevel2" xfId="42" xr:uid="{00000000-0005-0000-0000-000023000000}"/>
    <cellStyle name="SAPBEXHLevel2X" xfId="43" xr:uid="{00000000-0005-0000-0000-000024000000}"/>
    <cellStyle name="SAPBEXHLevel3" xfId="44" xr:uid="{00000000-0005-0000-0000-000025000000}"/>
    <cellStyle name="SAPBEXHLevel3X" xfId="45" xr:uid="{00000000-0005-0000-0000-000026000000}"/>
    <cellStyle name="SAPBEXinputData" xfId="46" xr:uid="{00000000-0005-0000-0000-000027000000}"/>
    <cellStyle name="SAPBEXresData" xfId="47" xr:uid="{00000000-0005-0000-0000-000028000000}"/>
    <cellStyle name="SAPBEXresDataEmph" xfId="48" xr:uid="{00000000-0005-0000-0000-000029000000}"/>
    <cellStyle name="SAPBEXresItem" xfId="49" xr:uid="{00000000-0005-0000-0000-00002A000000}"/>
    <cellStyle name="SAPBEXresItemX" xfId="50" xr:uid="{00000000-0005-0000-0000-00002B000000}"/>
    <cellStyle name="SAPBEXstdData" xfId="51" xr:uid="{00000000-0005-0000-0000-00002C000000}"/>
    <cellStyle name="SAPBEXstdDataEmph" xfId="52" xr:uid="{00000000-0005-0000-0000-00002D000000}"/>
    <cellStyle name="SAPBEXstdItem" xfId="53" xr:uid="{00000000-0005-0000-0000-00002E000000}"/>
    <cellStyle name="SAPBEXstdItemX" xfId="54" xr:uid="{00000000-0005-0000-0000-00002F000000}"/>
    <cellStyle name="SAPBEXtitle" xfId="55" xr:uid="{00000000-0005-0000-0000-000030000000}"/>
    <cellStyle name="SAPBEXundefined" xfId="56" xr:uid="{00000000-0005-0000-0000-000031000000}"/>
    <cellStyle name="Sheet Title" xfId="57" xr:uid="{00000000-0005-0000-0000-000032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gif"/><Relationship Id="rId2" Type="http://schemas.openxmlformats.org/officeDocument/2006/relationships/image" Target="../media/image4.gif"/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185738</xdr:colOff>
      <xdr:row>1</xdr:row>
      <xdr:rowOff>128588</xdr:rowOff>
    </xdr:from>
    <xdr:to>
      <xdr:col>1</xdr:col>
      <xdr:colOff>2047303</xdr:colOff>
      <xdr:row>4</xdr:row>
      <xdr:rowOff>357187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8" y="128588"/>
          <a:ext cx="2837878" cy="87153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968375</xdr:colOff>
      <xdr:row>1</xdr:row>
      <xdr:rowOff>1587</xdr:rowOff>
    </xdr:to>
    <xdr:pic macro="[1]!DesignIconClicked">
      <xdr:nvPicPr>
        <xdr:cNvPr id="6" name="BExZSOV7GT1SK8OHY3MCY5JHMXI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8375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1587</xdr:rowOff>
    </xdr:to>
    <xdr:pic macro="[1]!DesignIconClicked">
      <xdr:nvPicPr>
        <xdr:cNvPr id="3" name="BExD7YQ69P5KZUZPUAJ2WUALYFLO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0"/>
          <a:ext cx="0" cy="15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1444625</xdr:colOff>
      <xdr:row>124</xdr:row>
      <xdr:rowOff>44450</xdr:rowOff>
    </xdr:to>
    <xdr:pic macro="[1]!DesignIconClicked">
      <xdr:nvPicPr>
        <xdr:cNvPr id="3" name="BExGO9PIT1V7MUWPQTXWDKT68N1B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99625" cy="20713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21" name="BEx1PEDF05L212IJQ9933QRO1QJV" descr="SortAscending.gif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22" name="BExQFO5HKQNHATWEC9PFZI07XBOH" descr="SortDescendingT.gif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23" name="BExOETP4XBBUY41BCTSRJFARW7DZ" descr="SortAscending.gif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60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24" name="BEx1X6556157IK8DUHMMZMZ6DLL9" descr="SortDescendingT.gif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60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0</xdr:row>
      <xdr:rowOff>12700</xdr:rowOff>
    </xdr:from>
    <xdr:to>
      <xdr:col>2</xdr:col>
      <xdr:colOff>76200</xdr:colOff>
      <xdr:row>0</xdr:row>
      <xdr:rowOff>63500</xdr:rowOff>
    </xdr:to>
    <xdr:pic macro="[1]!DesignIconClicked">
      <xdr:nvPicPr>
        <xdr:cNvPr id="25" name="BExSF3NWRVLBWBWR4XUIRM7Z0J8S" descr="SortAscending.gif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40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25400</xdr:colOff>
      <xdr:row>0</xdr:row>
      <xdr:rowOff>88900</xdr:rowOff>
    </xdr:from>
    <xdr:to>
      <xdr:col>2</xdr:col>
      <xdr:colOff>76200</xdr:colOff>
      <xdr:row>0</xdr:row>
      <xdr:rowOff>139700</xdr:rowOff>
    </xdr:to>
    <xdr:pic macro="[1]!DesignIconClicked">
      <xdr:nvPicPr>
        <xdr:cNvPr id="26" name="BEx1WMD0DQOUFH4FWQH4NCCWRNNQ" descr="SortDescendingT.gif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40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0</xdr:row>
      <xdr:rowOff>12700</xdr:rowOff>
    </xdr:from>
    <xdr:to>
      <xdr:col>3</xdr:col>
      <xdr:colOff>69850</xdr:colOff>
      <xdr:row>0</xdr:row>
      <xdr:rowOff>63500</xdr:rowOff>
    </xdr:to>
    <xdr:pic macro="[1]!DesignIconClicked">
      <xdr:nvPicPr>
        <xdr:cNvPr id="27" name="BExB51HQOCGFT6PPPBTBES8BATWK" descr="SortAscending.gif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19050</xdr:colOff>
      <xdr:row>0</xdr:row>
      <xdr:rowOff>88900</xdr:rowOff>
    </xdr:from>
    <xdr:to>
      <xdr:col>3</xdr:col>
      <xdr:colOff>69850</xdr:colOff>
      <xdr:row>0</xdr:row>
      <xdr:rowOff>139700</xdr:rowOff>
    </xdr:to>
    <xdr:pic macro="[1]!DesignIconClicked">
      <xdr:nvPicPr>
        <xdr:cNvPr id="28" name="BExD99XFMXB2P3MI2VDY57MMISTY" descr="SortDescendingT.gif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54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0</xdr:row>
      <xdr:rowOff>12700</xdr:rowOff>
    </xdr:from>
    <xdr:to>
      <xdr:col>4</xdr:col>
      <xdr:colOff>69850</xdr:colOff>
      <xdr:row>0</xdr:row>
      <xdr:rowOff>63500</xdr:rowOff>
    </xdr:to>
    <xdr:pic macro="[1]!DesignIconClicked">
      <xdr:nvPicPr>
        <xdr:cNvPr id="29" name="BExQ86Q398AIZD4JPXO01JP6T6JE" descr="SortAscending.gif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19050</xdr:colOff>
      <xdr:row>0</xdr:row>
      <xdr:rowOff>88900</xdr:rowOff>
    </xdr:from>
    <xdr:to>
      <xdr:col>4</xdr:col>
      <xdr:colOff>69850</xdr:colOff>
      <xdr:row>0</xdr:row>
      <xdr:rowOff>139700</xdr:rowOff>
    </xdr:to>
    <xdr:pic macro="[1]!DesignIconClicked">
      <xdr:nvPicPr>
        <xdr:cNvPr id="30" name="BEx7HL2D6MKF3ITNONMWUPGZVUPA" descr="SortDescendingT.gif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78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0</xdr:row>
      <xdr:rowOff>12700</xdr:rowOff>
    </xdr:from>
    <xdr:to>
      <xdr:col>5</xdr:col>
      <xdr:colOff>79375</xdr:colOff>
      <xdr:row>0</xdr:row>
      <xdr:rowOff>63500</xdr:rowOff>
    </xdr:to>
    <xdr:pic macro="[1]!DesignIconClicked">
      <xdr:nvPicPr>
        <xdr:cNvPr id="31" name="BEx1PGX8O26PVFP815GYQQB59E5P" descr="SortAscending.gif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21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28575</xdr:colOff>
      <xdr:row>0</xdr:row>
      <xdr:rowOff>88900</xdr:rowOff>
    </xdr:from>
    <xdr:to>
      <xdr:col>5</xdr:col>
      <xdr:colOff>79375</xdr:colOff>
      <xdr:row>0</xdr:row>
      <xdr:rowOff>139700</xdr:rowOff>
    </xdr:to>
    <xdr:pic macro="[1]!DesignIconClicked">
      <xdr:nvPicPr>
        <xdr:cNvPr id="32" name="BEx00R4LU91KIAMH5TTPQOPA9EOM" descr="SortDescendingT.gif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421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12700</xdr:rowOff>
    </xdr:from>
    <xdr:to>
      <xdr:col>6</xdr:col>
      <xdr:colOff>79375</xdr:colOff>
      <xdr:row>0</xdr:row>
      <xdr:rowOff>63500</xdr:rowOff>
    </xdr:to>
    <xdr:pic macro="[1]!DesignIconClicked">
      <xdr:nvPicPr>
        <xdr:cNvPr id="33" name="BEx5FHCSY8S7YECH1Y58Z7CIP0G0" descr="SortAscending.gif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45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28575</xdr:colOff>
      <xdr:row>0</xdr:row>
      <xdr:rowOff>88900</xdr:rowOff>
    </xdr:from>
    <xdr:to>
      <xdr:col>6</xdr:col>
      <xdr:colOff>79375</xdr:colOff>
      <xdr:row>0</xdr:row>
      <xdr:rowOff>139700</xdr:rowOff>
    </xdr:to>
    <xdr:pic macro="[1]!DesignIconClicked">
      <xdr:nvPicPr>
        <xdr:cNvPr id="34" name="BExOFQTBBLYN9MM7ZX66OHHOP7ZK" descr="SortDescendingT.gif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45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0</xdr:row>
      <xdr:rowOff>12700</xdr:rowOff>
    </xdr:from>
    <xdr:to>
      <xdr:col>7</xdr:col>
      <xdr:colOff>79375</xdr:colOff>
      <xdr:row>0</xdr:row>
      <xdr:rowOff>63500</xdr:rowOff>
    </xdr:to>
    <xdr:pic macro="[1]!DesignIconClicked">
      <xdr:nvPicPr>
        <xdr:cNvPr id="35" name="BExO5H4W6N9Z70ZE8WWEVVWOT3QP" descr="SortAscending.gif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69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28575</xdr:colOff>
      <xdr:row>0</xdr:row>
      <xdr:rowOff>88900</xdr:rowOff>
    </xdr:from>
    <xdr:to>
      <xdr:col>7</xdr:col>
      <xdr:colOff>79375</xdr:colOff>
      <xdr:row>0</xdr:row>
      <xdr:rowOff>139700</xdr:rowOff>
    </xdr:to>
    <xdr:pic macro="[1]!DesignIconClicked">
      <xdr:nvPicPr>
        <xdr:cNvPr id="36" name="BExEUJN5A3UJYK3508PLZVV67ZC1" descr="SortDescendingT.gif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469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0</xdr:row>
      <xdr:rowOff>12700</xdr:rowOff>
    </xdr:from>
    <xdr:to>
      <xdr:col>8</xdr:col>
      <xdr:colOff>79375</xdr:colOff>
      <xdr:row>0</xdr:row>
      <xdr:rowOff>63500</xdr:rowOff>
    </xdr:to>
    <xdr:pic macro="[1]!DesignIconClicked">
      <xdr:nvPicPr>
        <xdr:cNvPr id="37" name="BEx1KQZN6WXGFUWZGRJZCD7QK5QW" descr="SortAscending.gif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93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28575</xdr:colOff>
      <xdr:row>0</xdr:row>
      <xdr:rowOff>88900</xdr:rowOff>
    </xdr:from>
    <xdr:to>
      <xdr:col>8</xdr:col>
      <xdr:colOff>79375</xdr:colOff>
      <xdr:row>0</xdr:row>
      <xdr:rowOff>139700</xdr:rowOff>
    </xdr:to>
    <xdr:pic macro="[1]!DesignIconClicked">
      <xdr:nvPicPr>
        <xdr:cNvPr id="38" name="BEx1RM3BD7A240JSFFVJLOOK1TQI" descr="SortDescendingT.gif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93100" y="889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3"/>
  <sheetViews>
    <sheetView showGridLines="0" tabSelected="1" topLeftCell="D2" zoomScale="80" zoomScaleNormal="80" workbookViewId="0">
      <pane ySplit="8" topLeftCell="A10" activePane="bottomLeft" state="frozen"/>
      <selection activeCell="A2" sqref="A2"/>
      <selection pane="bottomLeft" activeCell="A2" sqref="A2:I2"/>
    </sheetView>
  </sheetViews>
  <sheetFormatPr baseColWidth="10" defaultColWidth="11.42578125" defaultRowHeight="12.75" x14ac:dyDescent="0.2"/>
  <cols>
    <col min="1" max="1" width="14.7109375" customWidth="1"/>
    <col min="2" max="2" width="60.140625" customWidth="1"/>
    <col min="3" max="3" width="18.28515625" hidden="1" customWidth="1"/>
    <col min="4" max="4" width="20.85546875" bestFit="1" customWidth="1"/>
    <col min="5" max="5" width="19.5703125" bestFit="1" customWidth="1"/>
    <col min="6" max="8" width="20.85546875" bestFit="1" customWidth="1"/>
    <col min="9" max="9" width="18.85546875" bestFit="1" customWidth="1"/>
  </cols>
  <sheetData>
    <row r="1" spans="1:11" s="30" customFormat="1" ht="13.5" hidden="1" thickBot="1" x14ac:dyDescent="0.25">
      <c r="A1" s="29" t="s">
        <v>167</v>
      </c>
      <c r="C1" s="29" t="s">
        <v>168</v>
      </c>
      <c r="D1" s="30" t="str">
        <f>MID(A1,5,4)</f>
        <v>2018</v>
      </c>
      <c r="E1" s="29" t="str">
        <f>MID(A1,1,3)</f>
        <v>001</v>
      </c>
      <c r="F1" s="30" t="str">
        <f>MID(A1,11,3)</f>
        <v>012</v>
      </c>
      <c r="G1" s="30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Enero</v>
      </c>
      <c r="H1" s="30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</row>
    <row r="2" spans="1:11" ht="18.75" x14ac:dyDescent="0.3">
      <c r="A2" s="54" t="s">
        <v>87</v>
      </c>
      <c r="B2" s="55"/>
      <c r="C2" s="55"/>
      <c r="D2" s="55"/>
      <c r="E2" s="55"/>
      <c r="F2" s="55"/>
      <c r="G2" s="55"/>
      <c r="H2" s="55"/>
      <c r="I2" s="56"/>
    </row>
    <row r="3" spans="1:11" ht="15.75" x14ac:dyDescent="0.2">
      <c r="A3" s="57" t="s">
        <v>5</v>
      </c>
      <c r="B3" s="58"/>
      <c r="C3" s="58"/>
      <c r="D3" s="58"/>
      <c r="E3" s="58"/>
      <c r="F3" s="58"/>
      <c r="G3" s="58"/>
      <c r="H3" s="58"/>
      <c r="I3" s="59"/>
    </row>
    <row r="4" spans="1:11" ht="15.75" x14ac:dyDescent="0.2">
      <c r="A4" s="57" t="s">
        <v>6</v>
      </c>
      <c r="B4" s="58"/>
      <c r="C4" s="58"/>
      <c r="D4" s="58"/>
      <c r="E4" s="58"/>
      <c r="F4" s="58"/>
      <c r="G4" s="58"/>
      <c r="H4" s="58"/>
      <c r="I4" s="59"/>
    </row>
    <row r="5" spans="1:11" ht="52.5" customHeight="1" thickBot="1" x14ac:dyDescent="0.25">
      <c r="A5" s="60" t="str">
        <f>CONCATENATE("Del ",1," de ", G1, " al ",DAY(EOMONTH(DATE(D1,F1,1),0))," de ",H1," del ",D1)</f>
        <v>Del 1 de Enero al 31 de Diciembre del 2018</v>
      </c>
      <c r="B5" s="61"/>
      <c r="C5" s="61"/>
      <c r="D5" s="61"/>
      <c r="E5" s="61"/>
      <c r="F5" s="61"/>
      <c r="G5" s="61"/>
      <c r="H5" s="61"/>
      <c r="I5" s="62"/>
      <c r="J5" s="36"/>
      <c r="K5" s="36"/>
    </row>
    <row r="6" spans="1:11" x14ac:dyDescent="0.2">
      <c r="A6" s="66" t="str">
        <f>CONCATENATE("Elaborado el ",MID(C1,1,2), " de ",IF(MID(C1,4,2)="01","Enero",IF(MID(C1,4,2)="02","Febrero",IF(MID(C1,4,2)="03","Marzo",IF(MID(C1,4,2)="04","Abril",IF(MID(C1,4,2)="05","Mayo",IF(MID(C1,4,2)="06","Junio",IF(MID(C1,4,2)="07","Julio",IF(MID(C1,4,2)="08","Agosto",IF(MID(C1,4,2)="09","Septiembre",IF(MID(C1,4,2)="10","Octubre",IF(MID(C1,4,2)="11","Noviembre","Diciembre")))))))))))," del ",MID(C1,7,4))</f>
        <v>Elaborado el 30 de Enero del 2019</v>
      </c>
      <c r="B6" s="67"/>
      <c r="C6" s="67"/>
      <c r="D6" s="67"/>
      <c r="E6" s="67"/>
      <c r="F6" s="67"/>
      <c r="G6" s="67"/>
      <c r="H6" s="67"/>
      <c r="I6" s="68"/>
      <c r="J6" s="36"/>
      <c r="K6" s="36"/>
    </row>
    <row r="7" spans="1:11" ht="13.5" thickBot="1" x14ac:dyDescent="0.25">
      <c r="A7" s="63" t="s">
        <v>0</v>
      </c>
      <c r="B7" s="64"/>
      <c r="C7" s="64"/>
      <c r="D7" s="64"/>
      <c r="E7" s="64"/>
      <c r="F7" s="64"/>
      <c r="G7" s="64"/>
      <c r="H7" s="64"/>
      <c r="I7" s="65"/>
      <c r="J7" s="36"/>
      <c r="K7" s="36"/>
    </row>
    <row r="8" spans="1:11" ht="13.5" thickBot="1" x14ac:dyDescent="0.25">
      <c r="A8" s="45" t="s">
        <v>1</v>
      </c>
      <c r="B8" s="46"/>
      <c r="C8" s="25"/>
      <c r="D8" s="49" t="s">
        <v>7</v>
      </c>
      <c r="E8" s="50"/>
      <c r="F8" s="50"/>
      <c r="G8" s="50"/>
      <c r="H8" s="51"/>
      <c r="I8" s="52" t="s">
        <v>8</v>
      </c>
      <c r="J8" s="36"/>
      <c r="K8" s="36"/>
    </row>
    <row r="9" spans="1:11" ht="30" customHeight="1" thickBot="1" x14ac:dyDescent="0.25">
      <c r="A9" s="47"/>
      <c r="B9" s="48"/>
      <c r="C9" s="21" t="s">
        <v>86</v>
      </c>
      <c r="D9" s="26" t="s">
        <v>2</v>
      </c>
      <c r="E9" s="26" t="s">
        <v>9</v>
      </c>
      <c r="F9" s="21" t="s">
        <v>10</v>
      </c>
      <c r="G9" s="21" t="s">
        <v>3</v>
      </c>
      <c r="H9" s="21" t="s">
        <v>4</v>
      </c>
      <c r="I9" s="53"/>
      <c r="J9" s="36"/>
      <c r="K9" s="36"/>
    </row>
    <row r="10" spans="1:11" x14ac:dyDescent="0.2">
      <c r="A10" s="41" t="s">
        <v>11</v>
      </c>
      <c r="B10" s="42"/>
      <c r="C10" s="24">
        <f t="shared" ref="C10" si="0">C11+C19+C29+C39+C49+C59+C63+C71+C75</f>
        <v>315300</v>
      </c>
      <c r="D10" s="17">
        <f>D11+D19+D29+D39+D49+D59+D63+D71+D75</f>
        <v>28357268955</v>
      </c>
      <c r="E10" s="17">
        <f>E11+E19+E29+E39+E49+E59+E63+E71+E75</f>
        <v>2223084870.3000002</v>
      </c>
      <c r="F10" s="17">
        <f>F11+F19+F29+F39+F49+F59+F63+F71+F75</f>
        <v>30580353825.300003</v>
      </c>
      <c r="G10" s="17">
        <f>G11+G19+G29+G39+G49+G59+G63+G71+G75</f>
        <v>29381732127.009998</v>
      </c>
      <c r="H10" s="17">
        <f>H11+H19+H29+H39+H49+H59+H63+H71+H75</f>
        <v>25819738654.639999</v>
      </c>
      <c r="I10" s="12">
        <f>F10-G10</f>
        <v>1198621698.2900047</v>
      </c>
      <c r="J10" s="36"/>
      <c r="K10" s="36"/>
    </row>
    <row r="11" spans="1:11" x14ac:dyDescent="0.2">
      <c r="A11" s="37" t="s">
        <v>12</v>
      </c>
      <c r="B11" s="38"/>
      <c r="C11" s="6">
        <f t="shared" ref="C11:I11" si="1">SUM(C12:C18)</f>
        <v>9800</v>
      </c>
      <c r="D11" s="13">
        <f t="shared" si="1"/>
        <v>8179681491</v>
      </c>
      <c r="E11" s="13">
        <f t="shared" si="1"/>
        <v>-478726105.16999996</v>
      </c>
      <c r="F11" s="13">
        <f t="shared" si="1"/>
        <v>7700955385.8299999</v>
      </c>
      <c r="G11" s="13">
        <f t="shared" si="1"/>
        <v>7642505026.9099998</v>
      </c>
      <c r="H11" s="13">
        <f t="shared" si="1"/>
        <v>7200765875.2600002</v>
      </c>
      <c r="I11" s="13">
        <f t="shared" si="1"/>
        <v>58450358.920000002</v>
      </c>
    </row>
    <row r="12" spans="1:11" x14ac:dyDescent="0.2">
      <c r="A12" s="1"/>
      <c r="B12" s="2" t="s">
        <v>13</v>
      </c>
      <c r="C12" s="11">
        <v>1100</v>
      </c>
      <c r="D12" s="14">
        <f>fuente1!D2</f>
        <v>3228880811</v>
      </c>
      <c r="E12" s="14">
        <f>fuente1!E2</f>
        <v>257529458.52000001</v>
      </c>
      <c r="F12" s="14">
        <f>fuente1!F2</f>
        <v>3486410269.52</v>
      </c>
      <c r="G12" s="14">
        <f>fuente1!G2</f>
        <v>3428047698.52</v>
      </c>
      <c r="H12" s="14">
        <f>fuente1!H2</f>
        <v>3487762751.1100001</v>
      </c>
      <c r="I12" s="14">
        <f>fuente1!I2</f>
        <v>58362571</v>
      </c>
    </row>
    <row r="13" spans="1:11" x14ac:dyDescent="0.2">
      <c r="A13" s="1"/>
      <c r="B13" s="2" t="s">
        <v>14</v>
      </c>
      <c r="C13" s="6">
        <v>1200</v>
      </c>
      <c r="D13" s="14">
        <f>fuente1!D3</f>
        <v>189452424</v>
      </c>
      <c r="E13" s="14">
        <f>fuente1!E3</f>
        <v>-19451434.52</v>
      </c>
      <c r="F13" s="14">
        <f>fuente1!F3</f>
        <v>170000989.47999999</v>
      </c>
      <c r="G13" s="14">
        <f>fuente1!G3</f>
        <v>170000989.47999999</v>
      </c>
      <c r="H13" s="14">
        <f>fuente1!H3</f>
        <v>160659290.34999999</v>
      </c>
      <c r="I13" s="14">
        <f>fuente1!I3</f>
        <v>0</v>
      </c>
    </row>
    <row r="14" spans="1:11" x14ac:dyDescent="0.2">
      <c r="A14" s="1"/>
      <c r="B14" s="2" t="s">
        <v>15</v>
      </c>
      <c r="C14" s="6">
        <v>1300</v>
      </c>
      <c r="D14" s="14">
        <f>fuente1!D4</f>
        <v>1978627247</v>
      </c>
      <c r="E14" s="14">
        <f>fuente1!E4</f>
        <v>-361981291.08999997</v>
      </c>
      <c r="F14" s="14">
        <f>fuente1!F4</f>
        <v>1616645955.9100001</v>
      </c>
      <c r="G14" s="14">
        <f>fuente1!G4</f>
        <v>1616645955.9100001</v>
      </c>
      <c r="H14" s="14">
        <f>fuente1!H4</f>
        <v>1604253531.8599999</v>
      </c>
      <c r="I14" s="14">
        <f>fuente1!I4</f>
        <v>0</v>
      </c>
    </row>
    <row r="15" spans="1:11" x14ac:dyDescent="0.2">
      <c r="A15" s="1"/>
      <c r="B15" s="2" t="s">
        <v>16</v>
      </c>
      <c r="C15" s="6">
        <v>1400</v>
      </c>
      <c r="D15" s="14">
        <f>fuente1!D5</f>
        <v>1317963898</v>
      </c>
      <c r="E15" s="14">
        <f>fuente1!E5</f>
        <v>-393771613.13</v>
      </c>
      <c r="F15" s="14">
        <f>fuente1!F5</f>
        <v>924192284.87</v>
      </c>
      <c r="G15" s="14">
        <f>fuente1!G5</f>
        <v>924192284.87</v>
      </c>
      <c r="H15" s="14">
        <f>fuente1!H5</f>
        <v>495341612.13</v>
      </c>
      <c r="I15" s="14">
        <f>fuente1!I5</f>
        <v>0</v>
      </c>
    </row>
    <row r="16" spans="1:11" x14ac:dyDescent="0.2">
      <c r="A16" s="1"/>
      <c r="B16" s="2" t="s">
        <v>17</v>
      </c>
      <c r="C16" s="6">
        <v>1500</v>
      </c>
      <c r="D16" s="14">
        <f>fuente1!D6</f>
        <v>1234746620</v>
      </c>
      <c r="E16" s="14">
        <f>fuente1!E6</f>
        <v>268245853.13</v>
      </c>
      <c r="F16" s="14">
        <f>fuente1!F6</f>
        <v>1502992473.1300001</v>
      </c>
      <c r="G16" s="14">
        <f>fuente1!G6</f>
        <v>1502992473.1300001</v>
      </c>
      <c r="H16" s="14">
        <f>fuente1!H6</f>
        <v>1452123064.8099999</v>
      </c>
      <c r="I16" s="14">
        <f>fuente1!I6</f>
        <v>0</v>
      </c>
    </row>
    <row r="17" spans="1:9" x14ac:dyDescent="0.2">
      <c r="A17" s="1"/>
      <c r="B17" s="2" t="s">
        <v>18</v>
      </c>
      <c r="C17" s="6">
        <v>1600</v>
      </c>
      <c r="D17" s="14">
        <f>fuente1!D7</f>
        <v>219940491</v>
      </c>
      <c r="E17" s="14">
        <f>fuente1!E7</f>
        <v>-219852703.08000001</v>
      </c>
      <c r="F17" s="14">
        <f>fuente1!F7</f>
        <v>87787.92</v>
      </c>
      <c r="G17" s="14">
        <f>fuente1!G7</f>
        <v>0</v>
      </c>
      <c r="H17" s="14">
        <f>fuente1!H7</f>
        <v>0</v>
      </c>
      <c r="I17" s="14">
        <f>fuente1!I7</f>
        <v>87787.92</v>
      </c>
    </row>
    <row r="18" spans="1:9" x14ac:dyDescent="0.2">
      <c r="A18" s="1"/>
      <c r="B18" s="2" t="s">
        <v>19</v>
      </c>
      <c r="C18" s="6">
        <v>1700</v>
      </c>
      <c r="D18" s="14">
        <f>fuente1!D8</f>
        <v>10070000</v>
      </c>
      <c r="E18" s="14">
        <f>fuente1!E8</f>
        <v>-9444375</v>
      </c>
      <c r="F18" s="14">
        <f>fuente1!F8</f>
        <v>625625</v>
      </c>
      <c r="G18" s="14">
        <f>fuente1!G8</f>
        <v>625625</v>
      </c>
      <c r="H18" s="14">
        <f>fuente1!H8</f>
        <v>625625</v>
      </c>
      <c r="I18" s="14">
        <f>fuente1!I8</f>
        <v>0</v>
      </c>
    </row>
    <row r="19" spans="1:9" x14ac:dyDescent="0.2">
      <c r="A19" s="37" t="s">
        <v>20</v>
      </c>
      <c r="B19" s="38"/>
      <c r="C19" s="6">
        <f t="shared" ref="C19:I19" si="2">SUM(C20:C28)</f>
        <v>22500</v>
      </c>
      <c r="D19" s="13">
        <f t="shared" si="2"/>
        <v>745326831</v>
      </c>
      <c r="E19" s="13">
        <f t="shared" si="2"/>
        <v>32059355.269999981</v>
      </c>
      <c r="F19" s="13">
        <f t="shared" si="2"/>
        <v>777386186.2700001</v>
      </c>
      <c r="G19" s="13">
        <f t="shared" si="2"/>
        <v>777194489.50000012</v>
      </c>
      <c r="H19" s="13">
        <f t="shared" si="2"/>
        <v>460379268.21000004</v>
      </c>
      <c r="I19" s="13">
        <f t="shared" si="2"/>
        <v>191696.77</v>
      </c>
    </row>
    <row r="20" spans="1:9" x14ac:dyDescent="0.2">
      <c r="A20" s="1"/>
      <c r="B20" s="2" t="s">
        <v>21</v>
      </c>
      <c r="C20" s="6">
        <v>2100</v>
      </c>
      <c r="D20" s="14">
        <f>fuente1!D9</f>
        <v>176015665</v>
      </c>
      <c r="E20" s="14">
        <f>fuente1!E9</f>
        <v>-123581525.86</v>
      </c>
      <c r="F20" s="14">
        <f>fuente1!F9</f>
        <v>52434139.140000001</v>
      </c>
      <c r="G20" s="14">
        <f>fuente1!G9</f>
        <v>52421042.369999997</v>
      </c>
      <c r="H20" s="14">
        <f>fuente1!H9</f>
        <v>22365139.59</v>
      </c>
      <c r="I20" s="14">
        <f>fuente1!I9</f>
        <v>13096.77</v>
      </c>
    </row>
    <row r="21" spans="1:9" x14ac:dyDescent="0.2">
      <c r="A21" s="1"/>
      <c r="B21" s="2" t="s">
        <v>22</v>
      </c>
      <c r="C21" s="6">
        <v>2200</v>
      </c>
      <c r="D21" s="14">
        <f>fuente1!D10</f>
        <v>213874809</v>
      </c>
      <c r="E21" s="14">
        <f>fuente1!E10</f>
        <v>34286384.810000002</v>
      </c>
      <c r="F21" s="14">
        <f>fuente1!F10</f>
        <v>248161193.81</v>
      </c>
      <c r="G21" s="14">
        <f>fuente1!G10</f>
        <v>248161193.81</v>
      </c>
      <c r="H21" s="14">
        <f>fuente1!H10</f>
        <v>74793968.780000001</v>
      </c>
      <c r="I21" s="14">
        <f>fuente1!I10</f>
        <v>0</v>
      </c>
    </row>
    <row r="22" spans="1:9" x14ac:dyDescent="0.2">
      <c r="A22" s="1"/>
      <c r="B22" s="2" t="s">
        <v>23</v>
      </c>
      <c r="C22" s="6">
        <v>2300</v>
      </c>
      <c r="D22" s="14">
        <f>fuente1!D11</f>
        <v>960288</v>
      </c>
      <c r="E22" s="14">
        <f>fuente1!E11</f>
        <v>-140635.20000000001</v>
      </c>
      <c r="F22" s="14">
        <f>fuente1!F11</f>
        <v>819652.8</v>
      </c>
      <c r="G22" s="14">
        <f>fuente1!G11</f>
        <v>819652.8</v>
      </c>
      <c r="H22" s="14">
        <f>fuente1!H11</f>
        <v>49825.48</v>
      </c>
      <c r="I22" s="14">
        <f>fuente1!I11</f>
        <v>0</v>
      </c>
    </row>
    <row r="23" spans="1:9" x14ac:dyDescent="0.2">
      <c r="A23" s="1"/>
      <c r="B23" s="2" t="s">
        <v>24</v>
      </c>
      <c r="C23" s="6">
        <v>2400</v>
      </c>
      <c r="D23" s="14">
        <f>fuente1!D12</f>
        <v>20143610</v>
      </c>
      <c r="E23" s="14">
        <f>fuente1!E12</f>
        <v>140542106.91999999</v>
      </c>
      <c r="F23" s="14">
        <f>fuente1!F12</f>
        <v>160685716.91999999</v>
      </c>
      <c r="G23" s="14">
        <f>fuente1!G12</f>
        <v>160685716.91999999</v>
      </c>
      <c r="H23" s="14">
        <f>fuente1!H12</f>
        <v>148081238.72</v>
      </c>
      <c r="I23" s="14">
        <f>fuente1!I12</f>
        <v>0</v>
      </c>
    </row>
    <row r="24" spans="1:9" x14ac:dyDescent="0.2">
      <c r="A24" s="1"/>
      <c r="B24" s="2" t="s">
        <v>25</v>
      </c>
      <c r="C24" s="6">
        <v>2500</v>
      </c>
      <c r="D24" s="14">
        <f>fuente1!D13</f>
        <v>9621171</v>
      </c>
      <c r="E24" s="14">
        <f>fuente1!E13</f>
        <v>34771354.359999999</v>
      </c>
      <c r="F24" s="14">
        <f>fuente1!F13</f>
        <v>44392525.359999999</v>
      </c>
      <c r="G24" s="14">
        <f>fuente1!G13</f>
        <v>44392525.359999999</v>
      </c>
      <c r="H24" s="14">
        <f>fuente1!H13</f>
        <v>29686331.940000001</v>
      </c>
      <c r="I24" s="14">
        <f>fuente1!I13</f>
        <v>0</v>
      </c>
    </row>
    <row r="25" spans="1:9" x14ac:dyDescent="0.2">
      <c r="A25" s="1"/>
      <c r="B25" s="2" t="s">
        <v>26</v>
      </c>
      <c r="C25" s="6">
        <v>2600</v>
      </c>
      <c r="D25" s="14">
        <f>fuente1!D14</f>
        <v>168704187</v>
      </c>
      <c r="E25" s="14">
        <f>fuente1!E14</f>
        <v>44940458.469999999</v>
      </c>
      <c r="F25" s="14">
        <f>fuente1!F14</f>
        <v>213644645.47</v>
      </c>
      <c r="G25" s="14">
        <f>fuente1!G14</f>
        <v>213644645.47</v>
      </c>
      <c r="H25" s="14">
        <f>fuente1!H14</f>
        <v>156548246.44</v>
      </c>
      <c r="I25" s="14">
        <f>fuente1!I14</f>
        <v>0</v>
      </c>
    </row>
    <row r="26" spans="1:9" x14ac:dyDescent="0.2">
      <c r="A26" s="1"/>
      <c r="B26" s="2" t="s">
        <v>27</v>
      </c>
      <c r="C26" s="6">
        <v>2700</v>
      </c>
      <c r="D26" s="14">
        <f>fuente1!D15</f>
        <v>127880577</v>
      </c>
      <c r="E26" s="14">
        <f>fuente1!E15</f>
        <v>-103896260.51000001</v>
      </c>
      <c r="F26" s="14">
        <f>fuente1!F15</f>
        <v>23984316.489999998</v>
      </c>
      <c r="G26" s="14">
        <f>fuente1!G15</f>
        <v>23984316.489999998</v>
      </c>
      <c r="H26" s="14">
        <f>fuente1!H15</f>
        <v>18216432.030000001</v>
      </c>
      <c r="I26" s="14">
        <f>fuente1!I15</f>
        <v>0</v>
      </c>
    </row>
    <row r="27" spans="1:9" x14ac:dyDescent="0.2">
      <c r="A27" s="1"/>
      <c r="B27" s="2" t="s">
        <v>28</v>
      </c>
      <c r="C27" s="6">
        <v>2800</v>
      </c>
      <c r="D27" s="14">
        <f>fuente1!D16</f>
        <v>6109518</v>
      </c>
      <c r="E27" s="14">
        <f>fuente1!E16</f>
        <v>23092455.82</v>
      </c>
      <c r="F27" s="14">
        <f>fuente1!F16</f>
        <v>29201973.82</v>
      </c>
      <c r="G27" s="14">
        <f>fuente1!G16</f>
        <v>29201973.82</v>
      </c>
      <c r="H27" s="14">
        <f>fuente1!H16</f>
        <v>8590956.3800000008</v>
      </c>
      <c r="I27" s="14">
        <f>fuente1!I16</f>
        <v>0</v>
      </c>
    </row>
    <row r="28" spans="1:9" x14ac:dyDescent="0.2">
      <c r="A28" s="1"/>
      <c r="B28" s="2" t="s">
        <v>29</v>
      </c>
      <c r="C28" s="6">
        <v>2900</v>
      </c>
      <c r="D28" s="14">
        <f>fuente1!D17</f>
        <v>22017006</v>
      </c>
      <c r="E28" s="14">
        <f>fuente1!E17</f>
        <v>-17954983.539999999</v>
      </c>
      <c r="F28" s="14">
        <f>fuente1!F17</f>
        <v>4062022.46</v>
      </c>
      <c r="G28" s="14">
        <f>fuente1!G17</f>
        <v>3883422.46</v>
      </c>
      <c r="H28" s="14">
        <f>fuente1!H17</f>
        <v>2047128.85</v>
      </c>
      <c r="I28" s="14">
        <f>fuente1!I17</f>
        <v>178600</v>
      </c>
    </row>
    <row r="29" spans="1:9" x14ac:dyDescent="0.2">
      <c r="A29" s="37" t="s">
        <v>30</v>
      </c>
      <c r="B29" s="38"/>
      <c r="C29" s="6">
        <f t="shared" ref="C29:I29" si="3">SUM(C30:C38)</f>
        <v>31500</v>
      </c>
      <c r="D29" s="13">
        <f t="shared" si="3"/>
        <v>1545093797</v>
      </c>
      <c r="E29" s="13">
        <f t="shared" si="3"/>
        <v>1511459662.0699999</v>
      </c>
      <c r="F29" s="13">
        <f t="shared" si="3"/>
        <v>3056553459.0699997</v>
      </c>
      <c r="G29" s="13">
        <f t="shared" si="3"/>
        <v>3054167886.7899995</v>
      </c>
      <c r="H29" s="13">
        <f t="shared" si="3"/>
        <v>2260156549.25</v>
      </c>
      <c r="I29" s="13">
        <f t="shared" si="3"/>
        <v>2385572.2800000003</v>
      </c>
    </row>
    <row r="30" spans="1:9" x14ac:dyDescent="0.2">
      <c r="A30" s="1"/>
      <c r="B30" s="2" t="s">
        <v>31</v>
      </c>
      <c r="C30" s="6">
        <v>3100</v>
      </c>
      <c r="D30" s="14">
        <f>fuente1!D18</f>
        <v>158175254</v>
      </c>
      <c r="E30" s="14">
        <f>fuente1!E18</f>
        <v>281760613.38</v>
      </c>
      <c r="F30" s="14">
        <f>fuente1!F18</f>
        <v>439935867.38</v>
      </c>
      <c r="G30" s="14">
        <f>fuente1!G18</f>
        <v>437579552.88999999</v>
      </c>
      <c r="H30" s="14">
        <f>fuente1!H18</f>
        <v>372071173.32999998</v>
      </c>
      <c r="I30" s="14">
        <f>fuente1!I18</f>
        <v>2356314.4900000002</v>
      </c>
    </row>
    <row r="31" spans="1:9" x14ac:dyDescent="0.2">
      <c r="A31" s="1"/>
      <c r="B31" s="2" t="s">
        <v>32</v>
      </c>
      <c r="C31" s="6">
        <v>3200</v>
      </c>
      <c r="D31" s="14">
        <f>fuente1!D19</f>
        <v>396194694</v>
      </c>
      <c r="E31" s="14">
        <f>fuente1!E19</f>
        <v>634431906.12</v>
      </c>
      <c r="F31" s="14">
        <f>fuente1!F19</f>
        <v>1030626600.12</v>
      </c>
      <c r="G31" s="14">
        <f>fuente1!G19</f>
        <v>1030626600.12</v>
      </c>
      <c r="H31" s="14">
        <f>fuente1!H19</f>
        <v>758745116.97000003</v>
      </c>
      <c r="I31" s="14">
        <f>fuente1!I19</f>
        <v>0</v>
      </c>
    </row>
    <row r="32" spans="1:9" x14ac:dyDescent="0.2">
      <c r="A32" s="1"/>
      <c r="B32" s="2" t="s">
        <v>33</v>
      </c>
      <c r="C32" s="6">
        <v>3300</v>
      </c>
      <c r="D32" s="14">
        <f>fuente1!D20</f>
        <v>149450344</v>
      </c>
      <c r="E32" s="14">
        <f>fuente1!E20</f>
        <v>514817807.82999998</v>
      </c>
      <c r="F32" s="14">
        <f>fuente1!F20</f>
        <v>664268151.83000004</v>
      </c>
      <c r="G32" s="14">
        <f>fuente1!G20</f>
        <v>664244029.88</v>
      </c>
      <c r="H32" s="14">
        <f>fuente1!H20</f>
        <v>538768101.45000005</v>
      </c>
      <c r="I32" s="14">
        <f>fuente1!I20</f>
        <v>24121.95</v>
      </c>
    </row>
    <row r="33" spans="1:9" x14ac:dyDescent="0.2">
      <c r="A33" s="1"/>
      <c r="B33" s="2" t="s">
        <v>34</v>
      </c>
      <c r="C33" s="6">
        <v>3400</v>
      </c>
      <c r="D33" s="14">
        <f>fuente1!D21</f>
        <v>65675690</v>
      </c>
      <c r="E33" s="14">
        <f>fuente1!E21</f>
        <v>-31113587.309999999</v>
      </c>
      <c r="F33" s="14">
        <f>fuente1!F21</f>
        <v>34562102.689999998</v>
      </c>
      <c r="G33" s="14">
        <f>fuente1!G21</f>
        <v>34562102.689999998</v>
      </c>
      <c r="H33" s="14">
        <f>fuente1!H21</f>
        <v>26462757.890000001</v>
      </c>
      <c r="I33" s="14">
        <f>fuente1!I21</f>
        <v>0</v>
      </c>
    </row>
    <row r="34" spans="1:9" x14ac:dyDescent="0.2">
      <c r="A34" s="1"/>
      <c r="B34" s="2" t="s">
        <v>35</v>
      </c>
      <c r="C34" s="6">
        <v>3500</v>
      </c>
      <c r="D34" s="14">
        <f>fuente1!D22</f>
        <v>129648061</v>
      </c>
      <c r="E34" s="14">
        <f>fuente1!E22</f>
        <v>-8779753.9399999995</v>
      </c>
      <c r="F34" s="14">
        <f>fuente1!F22</f>
        <v>120868307.06</v>
      </c>
      <c r="G34" s="14">
        <f>fuente1!G22</f>
        <v>120868307.06</v>
      </c>
      <c r="H34" s="14">
        <f>fuente1!H22</f>
        <v>73679198.260000005</v>
      </c>
      <c r="I34" s="14">
        <f>fuente1!I22</f>
        <v>0</v>
      </c>
    </row>
    <row r="35" spans="1:9" x14ac:dyDescent="0.2">
      <c r="A35" s="1"/>
      <c r="B35" s="2" t="s">
        <v>36</v>
      </c>
      <c r="C35" s="6">
        <v>3600</v>
      </c>
      <c r="D35" s="14">
        <f>fuente1!D23</f>
        <v>257174045</v>
      </c>
      <c r="E35" s="14">
        <f>fuente1!E23</f>
        <v>203694286.65000001</v>
      </c>
      <c r="F35" s="14">
        <f>fuente1!F23</f>
        <v>460868331.64999998</v>
      </c>
      <c r="G35" s="14">
        <f>fuente1!G23</f>
        <v>460868331.64999998</v>
      </c>
      <c r="H35" s="14">
        <f>fuente1!H23</f>
        <v>420714738.63</v>
      </c>
      <c r="I35" s="14">
        <f>fuente1!I23</f>
        <v>0</v>
      </c>
    </row>
    <row r="36" spans="1:9" x14ac:dyDescent="0.2">
      <c r="A36" s="1"/>
      <c r="B36" s="2" t="s">
        <v>37</v>
      </c>
      <c r="C36" s="6">
        <v>3700</v>
      </c>
      <c r="D36" s="14">
        <f>fuente1!D24</f>
        <v>83184704</v>
      </c>
      <c r="E36" s="14">
        <f>fuente1!E24</f>
        <v>-62600241.399999999</v>
      </c>
      <c r="F36" s="14">
        <f>fuente1!F24</f>
        <v>20584462.600000001</v>
      </c>
      <c r="G36" s="14">
        <f>fuente1!G24</f>
        <v>20584462.600000001</v>
      </c>
      <c r="H36" s="14">
        <f>fuente1!H24</f>
        <v>14798044.560000001</v>
      </c>
      <c r="I36" s="14">
        <f>fuente1!I24</f>
        <v>0</v>
      </c>
    </row>
    <row r="37" spans="1:9" x14ac:dyDescent="0.2">
      <c r="A37" s="1"/>
      <c r="B37" s="2" t="s">
        <v>38</v>
      </c>
      <c r="C37" s="6">
        <v>3800</v>
      </c>
      <c r="D37" s="14">
        <f>fuente1!D25</f>
        <v>36886000</v>
      </c>
      <c r="E37" s="14">
        <f>fuente1!E25</f>
        <v>-9739085.2599999998</v>
      </c>
      <c r="F37" s="14">
        <f>fuente1!F25</f>
        <v>27146914.739999998</v>
      </c>
      <c r="G37" s="14">
        <f>fuente1!G25</f>
        <v>27146914.739999998</v>
      </c>
      <c r="H37" s="14">
        <f>fuente1!H25</f>
        <v>13143030.24</v>
      </c>
      <c r="I37" s="14">
        <f>fuente1!I25</f>
        <v>0</v>
      </c>
    </row>
    <row r="38" spans="1:9" x14ac:dyDescent="0.2">
      <c r="A38" s="1"/>
      <c r="B38" s="2" t="s">
        <v>39</v>
      </c>
      <c r="C38" s="6">
        <v>3900</v>
      </c>
      <c r="D38" s="14">
        <f>fuente1!D26</f>
        <v>268705005</v>
      </c>
      <c r="E38" s="14">
        <f>fuente1!E26</f>
        <v>-11012284</v>
      </c>
      <c r="F38" s="14">
        <f>fuente1!F26</f>
        <v>257692721</v>
      </c>
      <c r="G38" s="14">
        <f>fuente1!G26</f>
        <v>257687585.16</v>
      </c>
      <c r="H38" s="14">
        <f>fuente1!H26</f>
        <v>41774387.920000002</v>
      </c>
      <c r="I38" s="14">
        <f>fuente1!I26</f>
        <v>5135.84</v>
      </c>
    </row>
    <row r="39" spans="1:9" x14ac:dyDescent="0.2">
      <c r="A39" s="37" t="s">
        <v>40</v>
      </c>
      <c r="B39" s="38"/>
      <c r="C39" s="6">
        <f t="shared" ref="C39:I39" si="4">SUM(C40:C48)</f>
        <v>40500</v>
      </c>
      <c r="D39" s="13">
        <f t="shared" si="4"/>
        <v>9679961537</v>
      </c>
      <c r="E39" s="13">
        <f t="shared" si="4"/>
        <v>175214465.19000006</v>
      </c>
      <c r="F39" s="13">
        <f t="shared" si="4"/>
        <v>9855176002.1900005</v>
      </c>
      <c r="G39" s="13">
        <f t="shared" si="4"/>
        <v>9855257054.8500004</v>
      </c>
      <c r="H39" s="13">
        <f t="shared" si="4"/>
        <v>8288489273.2300005</v>
      </c>
      <c r="I39" s="13">
        <f t="shared" si="4"/>
        <v>-81052.66</v>
      </c>
    </row>
    <row r="40" spans="1:9" x14ac:dyDescent="0.2">
      <c r="A40" s="1"/>
      <c r="B40" s="2" t="s">
        <v>41</v>
      </c>
      <c r="C40" s="6">
        <v>4100</v>
      </c>
      <c r="D40" s="14">
        <f>fuente1!D27</f>
        <v>4208042117</v>
      </c>
      <c r="E40" s="14">
        <f>fuente1!E27</f>
        <v>50954895.359999999</v>
      </c>
      <c r="F40" s="14">
        <f>fuente1!F27</f>
        <v>4258997012.3600001</v>
      </c>
      <c r="G40" s="14">
        <f>fuente1!G27</f>
        <v>4258997012.3600001</v>
      </c>
      <c r="H40" s="14">
        <f>fuente1!H27</f>
        <v>3999198662.1300001</v>
      </c>
      <c r="I40" s="14">
        <f>fuente1!I27</f>
        <v>0</v>
      </c>
    </row>
    <row r="41" spans="1:9" x14ac:dyDescent="0.2">
      <c r="A41" s="1"/>
      <c r="B41" s="2" t="s">
        <v>42</v>
      </c>
      <c r="C41" s="6">
        <v>4200</v>
      </c>
      <c r="D41" s="14">
        <f>fuente1!D28</f>
        <v>3384242167</v>
      </c>
      <c r="E41" s="14">
        <f>fuente1!E28</f>
        <v>518397535.49000001</v>
      </c>
      <c r="F41" s="14">
        <f>fuente1!F28</f>
        <v>3902639702.4899998</v>
      </c>
      <c r="G41" s="14">
        <f>fuente1!G28</f>
        <v>3902727490.4099998</v>
      </c>
      <c r="H41" s="14">
        <f>fuente1!H28</f>
        <v>2954090739.96</v>
      </c>
      <c r="I41" s="14">
        <f>fuente1!I28</f>
        <v>-87787.92</v>
      </c>
    </row>
    <row r="42" spans="1:9" x14ac:dyDescent="0.2">
      <c r="A42" s="1"/>
      <c r="B42" s="2" t="s">
        <v>43</v>
      </c>
      <c r="C42" s="6">
        <v>4300</v>
      </c>
      <c r="D42" s="14">
        <f>fuente1!D29</f>
        <v>1201857453</v>
      </c>
      <c r="E42" s="14">
        <f>fuente1!E29</f>
        <v>-232568152.65000001</v>
      </c>
      <c r="F42" s="14">
        <f>fuente1!F29</f>
        <v>969289300.35000002</v>
      </c>
      <c r="G42" s="14">
        <f>fuente1!G29</f>
        <v>969282565.09000003</v>
      </c>
      <c r="H42" s="14">
        <f>fuente1!H29</f>
        <v>638595333.34000003</v>
      </c>
      <c r="I42" s="14">
        <f>fuente1!I29</f>
        <v>6735.26</v>
      </c>
    </row>
    <row r="43" spans="1:9" x14ac:dyDescent="0.2">
      <c r="A43" s="1"/>
      <c r="B43" s="2" t="s">
        <v>44</v>
      </c>
      <c r="C43" s="6">
        <v>4400</v>
      </c>
      <c r="D43" s="14">
        <f>fuente1!D30</f>
        <v>839746254</v>
      </c>
      <c r="E43" s="14">
        <f>fuente1!E30</f>
        <v>-127708683.27</v>
      </c>
      <c r="F43" s="14">
        <f>fuente1!F30</f>
        <v>712037570.73000002</v>
      </c>
      <c r="G43" s="14">
        <f>fuente1!G30</f>
        <v>712037570.73000002</v>
      </c>
      <c r="H43" s="14">
        <f>fuente1!H30</f>
        <v>689861321.53999996</v>
      </c>
      <c r="I43" s="14">
        <f>fuente1!I30</f>
        <v>0</v>
      </c>
    </row>
    <row r="44" spans="1:9" x14ac:dyDescent="0.2">
      <c r="A44" s="1"/>
      <c r="B44" s="2" t="s">
        <v>45</v>
      </c>
      <c r="C44" s="6">
        <v>4500</v>
      </c>
      <c r="D44" s="14">
        <f>fuente1!D31</f>
        <v>6163546</v>
      </c>
      <c r="E44" s="14">
        <f>fuente1!E31</f>
        <v>-4004889.74</v>
      </c>
      <c r="F44" s="14">
        <f>fuente1!F31</f>
        <v>2158656.2599999998</v>
      </c>
      <c r="G44" s="14">
        <f>fuente1!G31</f>
        <v>2158656.2599999998</v>
      </c>
      <c r="H44" s="14">
        <f>fuente1!H31</f>
        <v>2158656.2599999998</v>
      </c>
      <c r="I44" s="14">
        <f>fuente1!I31</f>
        <v>0</v>
      </c>
    </row>
    <row r="45" spans="1:9" x14ac:dyDescent="0.2">
      <c r="A45" s="1"/>
      <c r="B45" s="2" t="s">
        <v>46</v>
      </c>
      <c r="C45" s="6">
        <v>4600</v>
      </c>
      <c r="D45" s="14">
        <f>fuente1!D32</f>
        <v>39910000</v>
      </c>
      <c r="E45" s="14">
        <f>fuente1!E32</f>
        <v>-29856240</v>
      </c>
      <c r="F45" s="14">
        <f>fuente1!F32</f>
        <v>10053760</v>
      </c>
      <c r="G45" s="14">
        <f>fuente1!G32</f>
        <v>10053760</v>
      </c>
      <c r="H45" s="14">
        <f>fuente1!H32</f>
        <v>4584560</v>
      </c>
      <c r="I45" s="14">
        <f>fuente1!I32</f>
        <v>0</v>
      </c>
    </row>
    <row r="46" spans="1:9" x14ac:dyDescent="0.2">
      <c r="A46" s="1"/>
      <c r="B46" s="2" t="s">
        <v>47</v>
      </c>
      <c r="C46" s="6">
        <v>4700</v>
      </c>
      <c r="D46" s="14">
        <f>fuente1!D33</f>
        <v>0</v>
      </c>
      <c r="E46" s="14">
        <f>fuente1!E33</f>
        <v>0</v>
      </c>
      <c r="F46" s="14">
        <f>fuente1!F33</f>
        <v>0</v>
      </c>
      <c r="G46" s="14">
        <f>fuente1!G33</f>
        <v>0</v>
      </c>
      <c r="H46" s="14">
        <f>fuente1!H33</f>
        <v>0</v>
      </c>
      <c r="I46" s="14">
        <f>fuente1!I33</f>
        <v>0</v>
      </c>
    </row>
    <row r="47" spans="1:9" x14ac:dyDescent="0.2">
      <c r="A47" s="1"/>
      <c r="B47" s="2" t="s">
        <v>48</v>
      </c>
      <c r="C47" s="6">
        <v>4800</v>
      </c>
      <c r="D47" s="14">
        <f>fuente1!D34</f>
        <v>0</v>
      </c>
      <c r="E47" s="14">
        <f>fuente1!E34</f>
        <v>0</v>
      </c>
      <c r="F47" s="14">
        <f>fuente1!F34</f>
        <v>0</v>
      </c>
      <c r="G47" s="14">
        <f>fuente1!G34</f>
        <v>0</v>
      </c>
      <c r="H47" s="14">
        <f>fuente1!H34</f>
        <v>0</v>
      </c>
      <c r="I47" s="14">
        <f>fuente1!I34</f>
        <v>0</v>
      </c>
    </row>
    <row r="48" spans="1:9" x14ac:dyDescent="0.2">
      <c r="A48" s="1"/>
      <c r="B48" s="2" t="s">
        <v>49</v>
      </c>
      <c r="C48" s="6">
        <v>4900</v>
      </c>
      <c r="D48" s="14">
        <f>fuente1!D35</f>
        <v>0</v>
      </c>
      <c r="E48" s="14">
        <f>fuente1!E35</f>
        <v>0</v>
      </c>
      <c r="F48" s="14">
        <f>fuente1!F35</f>
        <v>0</v>
      </c>
      <c r="G48" s="14">
        <f>fuente1!G35</f>
        <v>0</v>
      </c>
      <c r="H48" s="14">
        <f>fuente1!H35</f>
        <v>0</v>
      </c>
      <c r="I48" s="14">
        <f>fuente1!I35</f>
        <v>0</v>
      </c>
    </row>
    <row r="49" spans="1:9" x14ac:dyDescent="0.2">
      <c r="A49" s="37" t="s">
        <v>50</v>
      </c>
      <c r="B49" s="38"/>
      <c r="C49" s="6">
        <f t="shared" ref="C49:I49" si="5">SUM(C50:C58)</f>
        <v>49500</v>
      </c>
      <c r="D49" s="13">
        <f t="shared" si="5"/>
        <v>4469855</v>
      </c>
      <c r="E49" s="13">
        <f t="shared" si="5"/>
        <v>14446502.379999999</v>
      </c>
      <c r="F49" s="13">
        <f t="shared" si="5"/>
        <v>18916357.379999999</v>
      </c>
      <c r="G49" s="13">
        <f t="shared" si="5"/>
        <v>18916357.379999999</v>
      </c>
      <c r="H49" s="13">
        <f t="shared" si="5"/>
        <v>10502602.68</v>
      </c>
      <c r="I49" s="13">
        <f t="shared" si="5"/>
        <v>0</v>
      </c>
    </row>
    <row r="50" spans="1:9" x14ac:dyDescent="0.2">
      <c r="A50" s="1"/>
      <c r="B50" s="2" t="s">
        <v>51</v>
      </c>
      <c r="C50" s="6">
        <v>5100</v>
      </c>
      <c r="D50" s="14">
        <f>fuente1!D36</f>
        <v>4469855</v>
      </c>
      <c r="E50" s="14">
        <f>fuente1!E36</f>
        <v>9139518.75</v>
      </c>
      <c r="F50" s="14">
        <f>fuente1!F36</f>
        <v>13609373.75</v>
      </c>
      <c r="G50" s="14">
        <f>fuente1!G36</f>
        <v>13609373.75</v>
      </c>
      <c r="H50" s="14">
        <f>fuente1!H36</f>
        <v>8322928.8099999996</v>
      </c>
      <c r="I50" s="14">
        <f>fuente1!I36</f>
        <v>0</v>
      </c>
    </row>
    <row r="51" spans="1:9" x14ac:dyDescent="0.2">
      <c r="A51" s="1"/>
      <c r="B51" s="2" t="s">
        <v>52</v>
      </c>
      <c r="C51" s="6">
        <v>5200</v>
      </c>
      <c r="D51" s="14">
        <f>fuente1!D37</f>
        <v>0</v>
      </c>
      <c r="E51" s="14">
        <f>fuente1!E37</f>
        <v>726663.7</v>
      </c>
      <c r="F51" s="14">
        <f>fuente1!F37</f>
        <v>726663.7</v>
      </c>
      <c r="G51" s="14">
        <f>fuente1!G37</f>
        <v>726663.7</v>
      </c>
      <c r="H51" s="14">
        <f>fuente1!H37</f>
        <v>195606.64</v>
      </c>
      <c r="I51" s="14">
        <f>fuente1!I37</f>
        <v>0</v>
      </c>
    </row>
    <row r="52" spans="1:9" x14ac:dyDescent="0.2">
      <c r="A52" s="1"/>
      <c r="B52" s="2" t="s">
        <v>53</v>
      </c>
      <c r="C52" s="6">
        <v>5300</v>
      </c>
      <c r="D52" s="14">
        <f>fuente1!D38</f>
        <v>0</v>
      </c>
      <c r="E52" s="14">
        <f>fuente1!E38</f>
        <v>21358.11</v>
      </c>
      <c r="F52" s="14">
        <f>fuente1!F38</f>
        <v>21358.11</v>
      </c>
      <c r="G52" s="14">
        <f>fuente1!G38</f>
        <v>21358.11</v>
      </c>
      <c r="H52" s="14">
        <f>fuente1!H38</f>
        <v>0</v>
      </c>
      <c r="I52" s="14">
        <f>fuente1!I38</f>
        <v>0</v>
      </c>
    </row>
    <row r="53" spans="1:9" x14ac:dyDescent="0.2">
      <c r="A53" s="1"/>
      <c r="B53" s="2" t="s">
        <v>54</v>
      </c>
      <c r="C53" s="6">
        <v>5400</v>
      </c>
      <c r="D53" s="14">
        <f>fuente1!D39</f>
        <v>0</v>
      </c>
      <c r="E53" s="14">
        <f>fuente1!E39</f>
        <v>3190633.3</v>
      </c>
      <c r="F53" s="14">
        <f>fuente1!F39</f>
        <v>3190633.3</v>
      </c>
      <c r="G53" s="14">
        <f>fuente1!G39</f>
        <v>3190633.3</v>
      </c>
      <c r="H53" s="14">
        <f>fuente1!H39</f>
        <v>1394973.3</v>
      </c>
      <c r="I53" s="14">
        <f>fuente1!I39</f>
        <v>0</v>
      </c>
    </row>
    <row r="54" spans="1:9" x14ac:dyDescent="0.2">
      <c r="A54" s="1"/>
      <c r="B54" s="2" t="s">
        <v>55</v>
      </c>
      <c r="C54" s="6">
        <v>5500</v>
      </c>
      <c r="D54" s="14">
        <f>fuente1!D40</f>
        <v>0</v>
      </c>
      <c r="E54" s="14">
        <f>fuente1!E40</f>
        <v>634971.31999999995</v>
      </c>
      <c r="F54" s="14">
        <f>fuente1!F40</f>
        <v>634971.31999999995</v>
      </c>
      <c r="G54" s="14">
        <f>fuente1!G40</f>
        <v>634971.31999999995</v>
      </c>
      <c r="H54" s="14">
        <f>fuente1!H40</f>
        <v>329258</v>
      </c>
      <c r="I54" s="14">
        <f>fuente1!I40</f>
        <v>0</v>
      </c>
    </row>
    <row r="55" spans="1:9" x14ac:dyDescent="0.2">
      <c r="A55" s="1"/>
      <c r="B55" s="2" t="s">
        <v>56</v>
      </c>
      <c r="C55" s="6">
        <v>5600</v>
      </c>
      <c r="D55" s="14">
        <f>fuente1!D41</f>
        <v>0</v>
      </c>
      <c r="E55" s="14">
        <f>fuente1!E41</f>
        <v>618397.19999999995</v>
      </c>
      <c r="F55" s="14">
        <f>fuente1!F41</f>
        <v>618397.19999999995</v>
      </c>
      <c r="G55" s="14">
        <f>fuente1!G41</f>
        <v>618397.19999999995</v>
      </c>
      <c r="H55" s="14">
        <f>fuente1!H41</f>
        <v>209835.93</v>
      </c>
      <c r="I55" s="14">
        <f>fuente1!I41</f>
        <v>0</v>
      </c>
    </row>
    <row r="56" spans="1:9" x14ac:dyDescent="0.2">
      <c r="A56" s="1"/>
      <c r="B56" s="2" t="s">
        <v>57</v>
      </c>
      <c r="C56" s="6">
        <v>5700</v>
      </c>
      <c r="D56" s="14">
        <f>fuente1!D42</f>
        <v>0</v>
      </c>
      <c r="E56" s="14">
        <f>fuente1!E42</f>
        <v>0</v>
      </c>
      <c r="F56" s="14">
        <f>fuente1!F42</f>
        <v>0</v>
      </c>
      <c r="G56" s="14">
        <f>fuente1!G42</f>
        <v>0</v>
      </c>
      <c r="H56" s="14">
        <f>fuente1!H42</f>
        <v>0</v>
      </c>
      <c r="I56" s="14">
        <f>fuente1!I42</f>
        <v>0</v>
      </c>
    </row>
    <row r="57" spans="1:9" x14ac:dyDescent="0.2">
      <c r="A57" s="1"/>
      <c r="B57" s="2" t="s">
        <v>58</v>
      </c>
      <c r="C57" s="6">
        <v>5800</v>
      </c>
      <c r="D57" s="14">
        <f>fuente1!D43</f>
        <v>0</v>
      </c>
      <c r="E57" s="14">
        <f>fuente1!E43</f>
        <v>0</v>
      </c>
      <c r="F57" s="14">
        <f>fuente1!F43</f>
        <v>0</v>
      </c>
      <c r="G57" s="14">
        <f>fuente1!G43</f>
        <v>0</v>
      </c>
      <c r="H57" s="14">
        <f>fuente1!H43</f>
        <v>0</v>
      </c>
      <c r="I57" s="14">
        <f>fuente1!I43</f>
        <v>0</v>
      </c>
    </row>
    <row r="58" spans="1:9" x14ac:dyDescent="0.2">
      <c r="A58" s="1"/>
      <c r="B58" s="2" t="s">
        <v>59</v>
      </c>
      <c r="C58" s="6">
        <v>5900</v>
      </c>
      <c r="D58" s="14">
        <f>fuente1!D44</f>
        <v>0</v>
      </c>
      <c r="E58" s="14">
        <f>fuente1!E44</f>
        <v>114960</v>
      </c>
      <c r="F58" s="14">
        <f>fuente1!F44</f>
        <v>114960</v>
      </c>
      <c r="G58" s="14">
        <f>fuente1!G44</f>
        <v>114960</v>
      </c>
      <c r="H58" s="14">
        <f>fuente1!H44</f>
        <v>50000</v>
      </c>
      <c r="I58" s="14">
        <f>fuente1!I44</f>
        <v>0</v>
      </c>
    </row>
    <row r="59" spans="1:9" x14ac:dyDescent="0.2">
      <c r="A59" s="37" t="s">
        <v>60</v>
      </c>
      <c r="B59" s="38"/>
      <c r="C59" s="6">
        <f t="shared" ref="C59:I59" si="6">SUM(C60:C62)</f>
        <v>18600</v>
      </c>
      <c r="D59" s="13">
        <f t="shared" si="6"/>
        <v>891347462</v>
      </c>
      <c r="E59" s="13">
        <f t="shared" si="6"/>
        <v>-768554804.57999992</v>
      </c>
      <c r="F59" s="13">
        <f t="shared" si="6"/>
        <v>122792657.42</v>
      </c>
      <c r="G59" s="13">
        <f t="shared" si="6"/>
        <v>113422887.92999999</v>
      </c>
      <c r="H59" s="13">
        <f t="shared" si="6"/>
        <v>4761451.25</v>
      </c>
      <c r="I59" s="13">
        <f t="shared" si="6"/>
        <v>9369769.4900000002</v>
      </c>
    </row>
    <row r="60" spans="1:9" x14ac:dyDescent="0.2">
      <c r="A60" s="1"/>
      <c r="B60" s="2" t="s">
        <v>61</v>
      </c>
      <c r="C60" s="6">
        <v>6100</v>
      </c>
      <c r="D60" s="14">
        <f>fuente1!D45</f>
        <v>151999999</v>
      </c>
      <c r="E60" s="14">
        <f>fuente1!E45</f>
        <v>-53016439.299999997</v>
      </c>
      <c r="F60" s="14">
        <f>fuente1!F45</f>
        <v>98983559.700000003</v>
      </c>
      <c r="G60" s="14">
        <f>fuente1!G45</f>
        <v>89613790.209999993</v>
      </c>
      <c r="H60" s="14">
        <f>fuente1!H45</f>
        <v>4761451.25</v>
      </c>
      <c r="I60" s="14">
        <f>fuente1!I45</f>
        <v>9369769.4900000002</v>
      </c>
    </row>
    <row r="61" spans="1:9" x14ac:dyDescent="0.2">
      <c r="A61" s="1"/>
      <c r="B61" s="2" t="s">
        <v>62</v>
      </c>
      <c r="C61" s="6">
        <v>6200</v>
      </c>
      <c r="D61" s="14">
        <f>fuente1!D46</f>
        <v>739347463</v>
      </c>
      <c r="E61" s="14">
        <f>fuente1!E46</f>
        <v>-715538365.27999997</v>
      </c>
      <c r="F61" s="14">
        <f>fuente1!F46</f>
        <v>23809097.719999999</v>
      </c>
      <c r="G61" s="14">
        <f>fuente1!G46</f>
        <v>23809097.719999999</v>
      </c>
      <c r="H61" s="14">
        <f>fuente1!H46</f>
        <v>0</v>
      </c>
      <c r="I61" s="14">
        <f>fuente1!I46</f>
        <v>0</v>
      </c>
    </row>
    <row r="62" spans="1:9" x14ac:dyDescent="0.2">
      <c r="A62" s="1"/>
      <c r="B62" s="2" t="s">
        <v>63</v>
      </c>
      <c r="C62" s="6">
        <v>6300</v>
      </c>
      <c r="D62" s="14">
        <f>fuente1!D47</f>
        <v>0</v>
      </c>
      <c r="E62" s="14">
        <f>fuente1!E47</f>
        <v>0</v>
      </c>
      <c r="F62" s="14">
        <f>fuente1!F47</f>
        <v>0</v>
      </c>
      <c r="G62" s="14">
        <f>fuente1!G47</f>
        <v>0</v>
      </c>
      <c r="H62" s="14">
        <f>fuente1!H47</f>
        <v>0</v>
      </c>
      <c r="I62" s="14">
        <f>fuente1!I47</f>
        <v>0</v>
      </c>
    </row>
    <row r="63" spans="1:9" x14ac:dyDescent="0.2">
      <c r="A63" s="37" t="s">
        <v>64</v>
      </c>
      <c r="B63" s="38"/>
      <c r="C63" s="6">
        <f t="shared" ref="C63" si="7">SUM(C64:C70)</f>
        <v>52000</v>
      </c>
      <c r="D63" s="13">
        <f t="shared" ref="D63:I63" si="8">SUM(D64:D70)</f>
        <v>86001452</v>
      </c>
      <c r="E63" s="13">
        <f t="shared" si="8"/>
        <v>34252743.560000002</v>
      </c>
      <c r="F63" s="13">
        <f t="shared" si="8"/>
        <v>120254195.56</v>
      </c>
      <c r="G63" s="13">
        <f t="shared" si="8"/>
        <v>71415000</v>
      </c>
      <c r="H63" s="13">
        <f t="shared" si="8"/>
        <v>71415000</v>
      </c>
      <c r="I63" s="13">
        <f t="shared" si="8"/>
        <v>48839195.560000002</v>
      </c>
    </row>
    <row r="64" spans="1:9" x14ac:dyDescent="0.2">
      <c r="A64" s="1"/>
      <c r="B64" s="2" t="s">
        <v>65</v>
      </c>
      <c r="C64" s="6">
        <v>7100</v>
      </c>
      <c r="D64" s="14">
        <f>fuente1!D48</f>
        <v>0</v>
      </c>
      <c r="E64" s="14">
        <f>fuente1!E48</f>
        <v>0</v>
      </c>
      <c r="F64" s="14">
        <f>fuente1!F48</f>
        <v>0</v>
      </c>
      <c r="G64" s="14">
        <f>fuente1!G48</f>
        <v>0</v>
      </c>
      <c r="H64" s="14">
        <f>fuente1!H48</f>
        <v>0</v>
      </c>
      <c r="I64" s="14">
        <f>fuente1!I48</f>
        <v>0</v>
      </c>
    </row>
    <row r="65" spans="1:9" x14ac:dyDescent="0.2">
      <c r="A65" s="1"/>
      <c r="B65" s="2" t="s">
        <v>66</v>
      </c>
      <c r="C65" s="6">
        <v>7200</v>
      </c>
      <c r="D65" s="14">
        <f>fuente1!D49</f>
        <v>0</v>
      </c>
      <c r="E65" s="14">
        <f>fuente1!E49</f>
        <v>0</v>
      </c>
      <c r="F65" s="14">
        <f>fuente1!F49</f>
        <v>0</v>
      </c>
      <c r="G65" s="14">
        <f>fuente1!G49</f>
        <v>0</v>
      </c>
      <c r="H65" s="14">
        <f>fuente1!H49</f>
        <v>0</v>
      </c>
      <c r="I65" s="14">
        <f>fuente1!I49</f>
        <v>0</v>
      </c>
    </row>
    <row r="66" spans="1:9" x14ac:dyDescent="0.2">
      <c r="A66" s="1"/>
      <c r="B66" s="2" t="s">
        <v>67</v>
      </c>
      <c r="C66" s="6">
        <v>7300</v>
      </c>
      <c r="D66" s="14">
        <f>fuente1!D50</f>
        <v>0</v>
      </c>
      <c r="E66" s="14">
        <f>fuente1!E50</f>
        <v>0</v>
      </c>
      <c r="F66" s="14">
        <f>fuente1!F50</f>
        <v>0</v>
      </c>
      <c r="G66" s="14">
        <f>fuente1!G50</f>
        <v>0</v>
      </c>
      <c r="H66" s="14">
        <f>fuente1!H50</f>
        <v>0</v>
      </c>
      <c r="I66" s="14">
        <f>fuente1!I50</f>
        <v>0</v>
      </c>
    </row>
    <row r="67" spans="1:9" x14ac:dyDescent="0.2">
      <c r="A67" s="1"/>
      <c r="B67" s="2" t="s">
        <v>68</v>
      </c>
      <c r="C67" s="6">
        <v>7400</v>
      </c>
      <c r="D67" s="14">
        <f>fuente1!D51</f>
        <v>0</v>
      </c>
      <c r="E67" s="14">
        <f>fuente1!E51</f>
        <v>0</v>
      </c>
      <c r="F67" s="14">
        <f>fuente1!F51</f>
        <v>0</v>
      </c>
      <c r="G67" s="14">
        <f>fuente1!G51</f>
        <v>0</v>
      </c>
      <c r="H67" s="14">
        <f>fuente1!H51</f>
        <v>0</v>
      </c>
      <c r="I67" s="14">
        <f>fuente1!I51</f>
        <v>0</v>
      </c>
    </row>
    <row r="68" spans="1:9" x14ac:dyDescent="0.2">
      <c r="A68" s="1"/>
      <c r="B68" s="2" t="s">
        <v>69</v>
      </c>
      <c r="C68" s="6">
        <v>7500</v>
      </c>
      <c r="D68" s="14">
        <f>fuente1!D52</f>
        <v>53420622</v>
      </c>
      <c r="E68" s="14">
        <f>fuente1!E52</f>
        <v>17994378</v>
      </c>
      <c r="F68" s="14">
        <f>fuente1!F52</f>
        <v>71415000</v>
      </c>
      <c r="G68" s="14">
        <f>fuente1!G52</f>
        <v>71415000</v>
      </c>
      <c r="H68" s="14">
        <f>fuente1!H52</f>
        <v>71415000</v>
      </c>
      <c r="I68" s="14">
        <f>fuente1!I52</f>
        <v>0</v>
      </c>
    </row>
    <row r="69" spans="1:9" x14ac:dyDescent="0.2">
      <c r="A69" s="1"/>
      <c r="B69" s="2" t="s">
        <v>70</v>
      </c>
      <c r="C69" s="6">
        <v>7600</v>
      </c>
      <c r="D69" s="14">
        <f>fuente1!D53</f>
        <v>0</v>
      </c>
      <c r="E69" s="14">
        <f>fuente1!E53</f>
        <v>0</v>
      </c>
      <c r="F69" s="14">
        <f>fuente1!F53</f>
        <v>0</v>
      </c>
      <c r="G69" s="14">
        <f>fuente1!G53</f>
        <v>0</v>
      </c>
      <c r="H69" s="14">
        <f>fuente1!H53</f>
        <v>0</v>
      </c>
      <c r="I69" s="14">
        <f>fuente1!I53</f>
        <v>0</v>
      </c>
    </row>
    <row r="70" spans="1:9" x14ac:dyDescent="0.2">
      <c r="A70" s="1"/>
      <c r="B70" s="2" t="s">
        <v>71</v>
      </c>
      <c r="C70" s="6">
        <v>7900</v>
      </c>
      <c r="D70" s="14">
        <f>fuente1!D54</f>
        <v>32580830</v>
      </c>
      <c r="E70" s="14">
        <f>fuente1!E54</f>
        <v>16258365.560000001</v>
      </c>
      <c r="F70" s="14">
        <f>fuente1!F54</f>
        <v>48839195.560000002</v>
      </c>
      <c r="G70" s="14">
        <f>fuente1!G54</f>
        <v>0</v>
      </c>
      <c r="H70" s="14">
        <f>fuente1!H54</f>
        <v>0</v>
      </c>
      <c r="I70" s="14">
        <f>fuente1!I54</f>
        <v>48839195.560000002</v>
      </c>
    </row>
    <row r="71" spans="1:9" x14ac:dyDescent="0.2">
      <c r="A71" s="37" t="s">
        <v>72</v>
      </c>
      <c r="B71" s="38"/>
      <c r="C71" s="6">
        <f t="shared" ref="C71:I71" si="9">SUM(C72:C74)</f>
        <v>24900</v>
      </c>
      <c r="D71" s="13">
        <f t="shared" si="9"/>
        <v>5795655356</v>
      </c>
      <c r="E71" s="13">
        <f t="shared" si="9"/>
        <v>1152876681.8800001</v>
      </c>
      <c r="F71" s="13">
        <f t="shared" si="9"/>
        <v>6948532037.8800001</v>
      </c>
      <c r="G71" s="13">
        <f t="shared" si="9"/>
        <v>6732216920.7399998</v>
      </c>
      <c r="H71" s="13">
        <f t="shared" si="9"/>
        <v>6545074377.3299999</v>
      </c>
      <c r="I71" s="13">
        <f t="shared" si="9"/>
        <v>216315117.13999999</v>
      </c>
    </row>
    <row r="72" spans="1:9" x14ac:dyDescent="0.2">
      <c r="A72" s="1"/>
      <c r="B72" s="2" t="s">
        <v>73</v>
      </c>
      <c r="C72" s="6">
        <v>8100</v>
      </c>
      <c r="D72" s="14">
        <f>fuente1!D55</f>
        <v>5795655356</v>
      </c>
      <c r="E72" s="14">
        <f>fuente1!E55</f>
        <v>524402018</v>
      </c>
      <c r="F72" s="14">
        <f>fuente1!F55</f>
        <v>6320057374</v>
      </c>
      <c r="G72" s="14">
        <f>fuente1!G55</f>
        <v>6318690524</v>
      </c>
      <c r="H72" s="14">
        <f>fuente1!H55</f>
        <v>6210228722.3400002</v>
      </c>
      <c r="I72" s="14">
        <f>fuente1!I55</f>
        <v>1366850</v>
      </c>
    </row>
    <row r="73" spans="1:9" x14ac:dyDescent="0.2">
      <c r="A73" s="1"/>
      <c r="B73" s="2" t="s">
        <v>74</v>
      </c>
      <c r="C73" s="6">
        <v>8300</v>
      </c>
      <c r="D73" s="14">
        <f>fuente1!D56</f>
        <v>0</v>
      </c>
      <c r="E73" s="14">
        <f>fuente1!E56</f>
        <v>70000000</v>
      </c>
      <c r="F73" s="14">
        <f>fuente1!F56</f>
        <v>70000000</v>
      </c>
      <c r="G73" s="14">
        <f>fuente1!G56</f>
        <v>0</v>
      </c>
      <c r="H73" s="14">
        <f>fuente1!H56</f>
        <v>0</v>
      </c>
      <c r="I73" s="14">
        <f>fuente1!I56</f>
        <v>70000000</v>
      </c>
    </row>
    <row r="74" spans="1:9" x14ac:dyDescent="0.2">
      <c r="A74" s="1"/>
      <c r="B74" s="2" t="s">
        <v>75</v>
      </c>
      <c r="C74" s="6">
        <v>8500</v>
      </c>
      <c r="D74" s="14">
        <f>fuente1!D57</f>
        <v>0</v>
      </c>
      <c r="E74" s="14">
        <f>fuente1!E57</f>
        <v>558474663.88</v>
      </c>
      <c r="F74" s="14">
        <f>fuente1!F57</f>
        <v>558474663.88</v>
      </c>
      <c r="G74" s="14">
        <f>fuente1!G57</f>
        <v>413526396.74000001</v>
      </c>
      <c r="H74" s="14">
        <f>fuente1!H57</f>
        <v>334845654.99000001</v>
      </c>
      <c r="I74" s="14">
        <f>fuente1!I57</f>
        <v>144948267.13999999</v>
      </c>
    </row>
    <row r="75" spans="1:9" x14ac:dyDescent="0.2">
      <c r="A75" s="37" t="s">
        <v>76</v>
      </c>
      <c r="B75" s="38"/>
      <c r="C75" s="6">
        <f t="shared" ref="C75:I75" si="10">SUM(C76:C82)</f>
        <v>66000</v>
      </c>
      <c r="D75" s="13">
        <f t="shared" si="10"/>
        <v>1429731174</v>
      </c>
      <c r="E75" s="13">
        <f t="shared" si="10"/>
        <v>550056369.70000005</v>
      </c>
      <c r="F75" s="13">
        <f t="shared" si="10"/>
        <v>1979787543.7</v>
      </c>
      <c r="G75" s="13">
        <f t="shared" si="10"/>
        <v>1116636502.9100001</v>
      </c>
      <c r="H75" s="13">
        <f t="shared" si="10"/>
        <v>978194257.42999995</v>
      </c>
      <c r="I75" s="13">
        <f t="shared" si="10"/>
        <v>863151040.78999996</v>
      </c>
    </row>
    <row r="76" spans="1:9" x14ac:dyDescent="0.2">
      <c r="A76" s="1"/>
      <c r="B76" s="2" t="s">
        <v>77</v>
      </c>
      <c r="C76" s="6">
        <v>9100</v>
      </c>
      <c r="D76" s="14">
        <f>fuente1!D58</f>
        <v>64818225</v>
      </c>
      <c r="E76" s="14">
        <f>fuente1!E58</f>
        <v>28614798.82</v>
      </c>
      <c r="F76" s="14">
        <f>fuente1!F58</f>
        <v>93433023.819999993</v>
      </c>
      <c r="G76" s="14">
        <f>fuente1!G58</f>
        <v>93433024.030000001</v>
      </c>
      <c r="H76" s="14">
        <f>fuente1!H58</f>
        <v>91178717.359999999</v>
      </c>
      <c r="I76" s="14">
        <f>fuente1!I58</f>
        <v>-0.21</v>
      </c>
    </row>
    <row r="77" spans="1:9" x14ac:dyDescent="0.2">
      <c r="A77" s="1"/>
      <c r="B77" s="2" t="s">
        <v>78</v>
      </c>
      <c r="C77" s="6">
        <v>9200</v>
      </c>
      <c r="D77" s="14">
        <f>fuente1!D59</f>
        <v>627517047</v>
      </c>
      <c r="E77" s="14">
        <f>fuente1!E59</f>
        <v>147987495.22999999</v>
      </c>
      <c r="F77" s="14">
        <f>fuente1!F59</f>
        <v>775504542.23000002</v>
      </c>
      <c r="G77" s="14">
        <f>fuente1!G59</f>
        <v>775504542.23000002</v>
      </c>
      <c r="H77" s="14">
        <f>fuente1!H59</f>
        <v>737653508.55999994</v>
      </c>
      <c r="I77" s="14">
        <f>fuente1!I59</f>
        <v>0</v>
      </c>
    </row>
    <row r="78" spans="1:9" x14ac:dyDescent="0.2">
      <c r="A78" s="1"/>
      <c r="B78" s="2" t="s">
        <v>79</v>
      </c>
      <c r="C78" s="6">
        <v>9300</v>
      </c>
      <c r="D78" s="14">
        <f>fuente1!D60</f>
        <v>468009937</v>
      </c>
      <c r="E78" s="14">
        <f>fuente1!E60</f>
        <v>-243199325.00999999</v>
      </c>
      <c r="F78" s="14">
        <f>fuente1!F60</f>
        <v>224810611.99000001</v>
      </c>
      <c r="G78" s="14">
        <f>fuente1!G60</f>
        <v>224810611.99000001</v>
      </c>
      <c r="H78" s="14">
        <f>fuente1!H60</f>
        <v>131295465.36</v>
      </c>
      <c r="I78" s="14">
        <f>fuente1!I60</f>
        <v>0</v>
      </c>
    </row>
    <row r="79" spans="1:9" x14ac:dyDescent="0.2">
      <c r="A79" s="1"/>
      <c r="B79" s="2" t="s">
        <v>80</v>
      </c>
      <c r="C79" s="6">
        <v>9400</v>
      </c>
      <c r="D79" s="14">
        <f>fuente1!D61</f>
        <v>21178040</v>
      </c>
      <c r="E79" s="14">
        <f>fuente1!E61</f>
        <v>-7724715.3399999999</v>
      </c>
      <c r="F79" s="14">
        <f>fuente1!F61</f>
        <v>13453324.66</v>
      </c>
      <c r="G79" s="14">
        <f>fuente1!G61</f>
        <v>13453324.66</v>
      </c>
      <c r="H79" s="14">
        <f>fuente1!H61</f>
        <v>8631566.1500000004</v>
      </c>
      <c r="I79" s="14">
        <f>fuente1!I61</f>
        <v>0</v>
      </c>
    </row>
    <row r="80" spans="1:9" x14ac:dyDescent="0.2">
      <c r="A80" s="1"/>
      <c r="B80" s="2" t="s">
        <v>81</v>
      </c>
      <c r="C80" s="6">
        <v>9500</v>
      </c>
      <c r="D80" s="14">
        <f>fuente1!D62</f>
        <v>0</v>
      </c>
      <c r="E80" s="14">
        <f>fuente1!E62</f>
        <v>9435000</v>
      </c>
      <c r="F80" s="14">
        <f>fuente1!F62</f>
        <v>9435000</v>
      </c>
      <c r="G80" s="14">
        <f>fuente1!G62</f>
        <v>9435000</v>
      </c>
      <c r="H80" s="14">
        <f>fuente1!H62</f>
        <v>9435000</v>
      </c>
      <c r="I80" s="14">
        <f>fuente1!I62</f>
        <v>0</v>
      </c>
    </row>
    <row r="81" spans="1:10" x14ac:dyDescent="0.2">
      <c r="A81" s="1"/>
      <c r="B81" s="2" t="s">
        <v>82</v>
      </c>
      <c r="C81" s="6">
        <v>9600</v>
      </c>
      <c r="D81" s="14">
        <f>fuente1!D63</f>
        <v>0</v>
      </c>
      <c r="E81" s="14">
        <f>fuente1!E63</f>
        <v>0</v>
      </c>
      <c r="F81" s="14">
        <f>fuente1!F63</f>
        <v>0</v>
      </c>
      <c r="G81" s="14">
        <f>fuente1!G63</f>
        <v>0</v>
      </c>
      <c r="H81" s="14">
        <f>fuente1!H63</f>
        <v>0</v>
      </c>
      <c r="I81" s="14">
        <f>fuente1!I63</f>
        <v>0</v>
      </c>
    </row>
    <row r="82" spans="1:10" x14ac:dyDescent="0.2">
      <c r="A82" s="1"/>
      <c r="B82" s="2" t="s">
        <v>83</v>
      </c>
      <c r="C82" s="6">
        <v>9900</v>
      </c>
      <c r="D82" s="14">
        <f>fuente1!D64</f>
        <v>248207925</v>
      </c>
      <c r="E82" s="14">
        <f>fuente1!E64</f>
        <v>614943116</v>
      </c>
      <c r="F82" s="14">
        <f>fuente1!F64</f>
        <v>863151041</v>
      </c>
      <c r="G82" s="14">
        <f>fuente1!G64</f>
        <v>0</v>
      </c>
      <c r="H82" s="14">
        <f>fuente1!H64</f>
        <v>0</v>
      </c>
      <c r="I82" s="14">
        <f>fuente1!I64</f>
        <v>863151041</v>
      </c>
    </row>
    <row r="83" spans="1:10" ht="13.5" thickBot="1" x14ac:dyDescent="0.25">
      <c r="A83" s="43"/>
      <c r="B83" s="44"/>
      <c r="C83" s="9"/>
      <c r="D83" s="14"/>
      <c r="E83" s="15"/>
      <c r="F83" s="15"/>
      <c r="G83" s="15"/>
      <c r="H83" s="15"/>
      <c r="I83" s="16"/>
    </row>
    <row r="84" spans="1:10" x14ac:dyDescent="0.2">
      <c r="A84" s="41" t="s">
        <v>84</v>
      </c>
      <c r="B84" s="42"/>
      <c r="C84" s="24">
        <f t="shared" ref="C84" si="11">C85+C93+C103+C113+C123+C133+C137+C145+C149</f>
        <v>315300</v>
      </c>
      <c r="D84" s="17">
        <f>D85+D93+D103+D113+D123+D133+D137+D145+D149</f>
        <v>37248143343</v>
      </c>
      <c r="E84" s="17">
        <f>E85+E93+E103+E113+E123+E133+E137+E145+E149</f>
        <v>9047529320.9799995</v>
      </c>
      <c r="F84" s="17">
        <f>F85+F93+F103+F113+F123+F133+F137+F145+F149</f>
        <v>46295672663.980011</v>
      </c>
      <c r="G84" s="17">
        <f>G85+G93+G103+G113+G123+G133+G137+G145+G149</f>
        <v>45475537502.660004</v>
      </c>
      <c r="H84" s="17">
        <f>H85+H93+H103+H113+H123+H133+H137+H145+H149</f>
        <v>42633599819.980003</v>
      </c>
      <c r="I84" s="12">
        <f>F84-G84</f>
        <v>820135161.32000732</v>
      </c>
      <c r="J84" s="18"/>
    </row>
    <row r="85" spans="1:10" x14ac:dyDescent="0.2">
      <c r="A85" s="37" t="s">
        <v>12</v>
      </c>
      <c r="B85" s="38"/>
      <c r="C85" s="6">
        <f t="shared" ref="C85:I85" si="12">SUM(C86:C92)</f>
        <v>9800</v>
      </c>
      <c r="D85" s="13">
        <f t="shared" si="12"/>
        <v>17308147402</v>
      </c>
      <c r="E85" s="13">
        <f t="shared" si="12"/>
        <v>3214453669.6300001</v>
      </c>
      <c r="F85" s="13">
        <f t="shared" si="12"/>
        <v>20522601071.630005</v>
      </c>
      <c r="G85" s="13">
        <f t="shared" si="12"/>
        <v>20234399474.260002</v>
      </c>
      <c r="H85" s="13">
        <f t="shared" si="12"/>
        <v>19632398404.889999</v>
      </c>
      <c r="I85" s="13">
        <f t="shared" si="12"/>
        <v>288201597.36999995</v>
      </c>
      <c r="J85" s="18"/>
    </row>
    <row r="86" spans="1:10" x14ac:dyDescent="0.2">
      <c r="A86" s="1"/>
      <c r="B86" s="2" t="s">
        <v>13</v>
      </c>
      <c r="C86" s="6">
        <v>1100</v>
      </c>
      <c r="D86" s="14">
        <f>fuente1!D65</f>
        <v>7460580093</v>
      </c>
      <c r="E86" s="14">
        <f>fuente1!E65</f>
        <v>1699579313.01</v>
      </c>
      <c r="F86" s="14">
        <f>fuente1!F65</f>
        <v>9160159406.0100002</v>
      </c>
      <c r="G86" s="14">
        <f>fuente1!G65</f>
        <v>8887765974</v>
      </c>
      <c r="H86" s="14">
        <f>fuente1!H65</f>
        <v>8638442453.9300003</v>
      </c>
      <c r="I86" s="14">
        <f>fuente1!I65</f>
        <v>272393432.00999999</v>
      </c>
      <c r="J86" s="18"/>
    </row>
    <row r="87" spans="1:10" x14ac:dyDescent="0.2">
      <c r="A87" s="1"/>
      <c r="B87" s="2" t="s">
        <v>14</v>
      </c>
      <c r="C87" s="6">
        <v>1200</v>
      </c>
      <c r="D87" s="14">
        <f>fuente1!D66</f>
        <v>39423065</v>
      </c>
      <c r="E87" s="14">
        <f>fuente1!E66</f>
        <v>147864964.52000001</v>
      </c>
      <c r="F87" s="14">
        <f>fuente1!F66</f>
        <v>187288029.52000001</v>
      </c>
      <c r="G87" s="14">
        <f>fuente1!G66</f>
        <v>185598186.00999999</v>
      </c>
      <c r="H87" s="14">
        <f>fuente1!H66</f>
        <v>185003012.72</v>
      </c>
      <c r="I87" s="14">
        <f>fuente1!I66</f>
        <v>1689843.51</v>
      </c>
      <c r="J87" s="18"/>
    </row>
    <row r="88" spans="1:10" x14ac:dyDescent="0.2">
      <c r="A88" s="1"/>
      <c r="B88" s="2" t="s">
        <v>15</v>
      </c>
      <c r="C88" s="6">
        <v>1300</v>
      </c>
      <c r="D88" s="14">
        <f>fuente1!D67</f>
        <v>2568221027</v>
      </c>
      <c r="E88" s="14">
        <f>fuente1!E67</f>
        <v>1100657084.78</v>
      </c>
      <c r="F88" s="14">
        <f>fuente1!F67</f>
        <v>3668878111.7800002</v>
      </c>
      <c r="G88" s="14">
        <f>fuente1!G67</f>
        <v>3657524437.8299999</v>
      </c>
      <c r="H88" s="14">
        <f>fuente1!H67</f>
        <v>3445729637.1399999</v>
      </c>
      <c r="I88" s="14">
        <f>fuente1!I67</f>
        <v>11353673.949999999</v>
      </c>
      <c r="J88" s="18"/>
    </row>
    <row r="89" spans="1:10" x14ac:dyDescent="0.2">
      <c r="A89" s="1"/>
      <c r="B89" s="2" t="s">
        <v>16</v>
      </c>
      <c r="C89" s="6">
        <v>1400</v>
      </c>
      <c r="D89" s="14">
        <f>fuente1!D68</f>
        <v>1662466573</v>
      </c>
      <c r="E89" s="14">
        <f>fuente1!E68</f>
        <v>-76588877.230000004</v>
      </c>
      <c r="F89" s="14">
        <f>fuente1!F68</f>
        <v>1585877695.77</v>
      </c>
      <c r="G89" s="14">
        <f>fuente1!G68</f>
        <v>1585877695.77</v>
      </c>
      <c r="H89" s="14">
        <f>fuente1!H68</f>
        <v>1549176628.1400001</v>
      </c>
      <c r="I89" s="14">
        <f>fuente1!I68</f>
        <v>0</v>
      </c>
      <c r="J89" s="18"/>
    </row>
    <row r="90" spans="1:10" x14ac:dyDescent="0.2">
      <c r="A90" s="1"/>
      <c r="B90" s="2" t="s">
        <v>17</v>
      </c>
      <c r="C90" s="6">
        <v>1500</v>
      </c>
      <c r="D90" s="14">
        <f>fuente1!D69</f>
        <v>5540583221</v>
      </c>
      <c r="E90" s="14">
        <f>fuente1!E69</f>
        <v>349950801.25999999</v>
      </c>
      <c r="F90" s="14">
        <f>fuente1!F69</f>
        <v>5890534022.2600002</v>
      </c>
      <c r="G90" s="14">
        <f>fuente1!G69</f>
        <v>5887769374.3599997</v>
      </c>
      <c r="H90" s="14">
        <f>fuente1!H69</f>
        <v>5784182866.6700001</v>
      </c>
      <c r="I90" s="14">
        <f>fuente1!I69</f>
        <v>2764647.9</v>
      </c>
      <c r="J90" s="18"/>
    </row>
    <row r="91" spans="1:10" x14ac:dyDescent="0.2">
      <c r="A91" s="1"/>
      <c r="B91" s="2" t="s">
        <v>18</v>
      </c>
      <c r="C91" s="6">
        <v>1600</v>
      </c>
      <c r="D91" s="14">
        <f>fuente1!D70</f>
        <v>0</v>
      </c>
      <c r="E91" s="14">
        <f>fuente1!E70</f>
        <v>0</v>
      </c>
      <c r="F91" s="14">
        <f>fuente1!F70</f>
        <v>0</v>
      </c>
      <c r="G91" s="14">
        <f>fuente1!G70</f>
        <v>0</v>
      </c>
      <c r="H91" s="14">
        <f>fuente1!H70</f>
        <v>0</v>
      </c>
      <c r="I91" s="14">
        <f>fuente1!I70</f>
        <v>0</v>
      </c>
      <c r="J91" s="18"/>
    </row>
    <row r="92" spans="1:10" x14ac:dyDescent="0.2">
      <c r="A92" s="1"/>
      <c r="B92" s="2" t="s">
        <v>19</v>
      </c>
      <c r="C92" s="6">
        <v>1700</v>
      </c>
      <c r="D92" s="14">
        <f>fuente1!D71</f>
        <v>36873423</v>
      </c>
      <c r="E92" s="14">
        <f>fuente1!E71</f>
        <v>-7009616.71</v>
      </c>
      <c r="F92" s="14">
        <f>fuente1!F71</f>
        <v>29863806.289999999</v>
      </c>
      <c r="G92" s="14">
        <f>fuente1!G71</f>
        <v>29863806.289999999</v>
      </c>
      <c r="H92" s="14">
        <f>fuente1!H71</f>
        <v>29863806.289999999</v>
      </c>
      <c r="I92" s="14">
        <f>fuente1!I71</f>
        <v>0</v>
      </c>
      <c r="J92" s="18"/>
    </row>
    <row r="93" spans="1:10" x14ac:dyDescent="0.2">
      <c r="A93" s="37" t="s">
        <v>20</v>
      </c>
      <c r="B93" s="38"/>
      <c r="C93" s="6">
        <f t="shared" ref="C93:I93" si="13">SUM(C94:C102)</f>
        <v>22500</v>
      </c>
      <c r="D93" s="13">
        <f t="shared" si="13"/>
        <v>158832825</v>
      </c>
      <c r="E93" s="13">
        <f t="shared" si="13"/>
        <v>37749653</v>
      </c>
      <c r="F93" s="13">
        <f t="shared" si="13"/>
        <v>196582478.00000003</v>
      </c>
      <c r="G93" s="13">
        <f t="shared" si="13"/>
        <v>189999695.36000001</v>
      </c>
      <c r="H93" s="13">
        <f t="shared" si="13"/>
        <v>179874764.68000004</v>
      </c>
      <c r="I93" s="13">
        <f t="shared" si="13"/>
        <v>6582782.6399999997</v>
      </c>
      <c r="J93" s="18"/>
    </row>
    <row r="94" spans="1:10" x14ac:dyDescent="0.2">
      <c r="A94" s="1"/>
      <c r="B94" s="2" t="s">
        <v>21</v>
      </c>
      <c r="C94" s="6">
        <v>2100</v>
      </c>
      <c r="D94" s="14">
        <f>fuente1!D72</f>
        <v>60737696</v>
      </c>
      <c r="E94" s="14">
        <f>fuente1!E72</f>
        <v>2685825.9</v>
      </c>
      <c r="F94" s="14">
        <f>fuente1!F72</f>
        <v>63423521.899999999</v>
      </c>
      <c r="G94" s="14">
        <f>fuente1!G72</f>
        <v>59629137.07</v>
      </c>
      <c r="H94" s="14">
        <f>fuente1!H72</f>
        <v>59341439.710000001</v>
      </c>
      <c r="I94" s="14">
        <f>fuente1!I72</f>
        <v>3794384.83</v>
      </c>
      <c r="J94" s="18"/>
    </row>
    <row r="95" spans="1:10" x14ac:dyDescent="0.2">
      <c r="A95" s="1"/>
      <c r="B95" s="2" t="s">
        <v>22</v>
      </c>
      <c r="C95" s="6">
        <v>2200</v>
      </c>
      <c r="D95" s="14">
        <f>fuente1!D73</f>
        <v>53800176</v>
      </c>
      <c r="E95" s="14">
        <f>fuente1!E73</f>
        <v>-10955625.130000001</v>
      </c>
      <c r="F95" s="14">
        <f>fuente1!F73</f>
        <v>42844550.869999997</v>
      </c>
      <c r="G95" s="14">
        <f>fuente1!G73</f>
        <v>42802595.009999998</v>
      </c>
      <c r="H95" s="14">
        <f>fuente1!H73</f>
        <v>42733870.030000001</v>
      </c>
      <c r="I95" s="14">
        <f>fuente1!I73</f>
        <v>41955.86</v>
      </c>
      <c r="J95" s="18"/>
    </row>
    <row r="96" spans="1:10" x14ac:dyDescent="0.2">
      <c r="A96" s="1"/>
      <c r="B96" s="2" t="s">
        <v>23</v>
      </c>
      <c r="C96" s="6">
        <v>2300</v>
      </c>
      <c r="D96" s="14">
        <f>fuente1!D74</f>
        <v>0</v>
      </c>
      <c r="E96" s="14">
        <f>fuente1!E74</f>
        <v>0</v>
      </c>
      <c r="F96" s="14">
        <f>fuente1!F74</f>
        <v>0</v>
      </c>
      <c r="G96" s="14">
        <f>fuente1!G74</f>
        <v>0</v>
      </c>
      <c r="H96" s="14">
        <f>fuente1!H74</f>
        <v>0</v>
      </c>
      <c r="I96" s="14">
        <f>fuente1!I74</f>
        <v>0</v>
      </c>
      <c r="J96" s="18"/>
    </row>
    <row r="97" spans="1:10" x14ac:dyDescent="0.2">
      <c r="A97" s="1"/>
      <c r="B97" s="2" t="s">
        <v>24</v>
      </c>
      <c r="C97" s="6">
        <v>2400</v>
      </c>
      <c r="D97" s="14">
        <f>fuente1!D75</f>
        <v>28876946</v>
      </c>
      <c r="E97" s="14">
        <f>fuente1!E75</f>
        <v>5417524.5899999999</v>
      </c>
      <c r="F97" s="14">
        <f>fuente1!F75</f>
        <v>34294470.590000004</v>
      </c>
      <c r="G97" s="14">
        <f>fuente1!G75</f>
        <v>34287657.909999996</v>
      </c>
      <c r="H97" s="14">
        <f>fuente1!H75</f>
        <v>34286851.340000004</v>
      </c>
      <c r="I97" s="14">
        <f>fuente1!I75</f>
        <v>6812.68</v>
      </c>
      <c r="J97" s="18"/>
    </row>
    <row r="98" spans="1:10" x14ac:dyDescent="0.2">
      <c r="A98" s="1"/>
      <c r="B98" s="2" t="s">
        <v>25</v>
      </c>
      <c r="C98" s="6">
        <v>2500</v>
      </c>
      <c r="D98" s="14">
        <f>fuente1!D76</f>
        <v>808849</v>
      </c>
      <c r="E98" s="14">
        <f>fuente1!E76</f>
        <v>16106002.029999999</v>
      </c>
      <c r="F98" s="14">
        <f>fuente1!F76</f>
        <v>16914851.030000001</v>
      </c>
      <c r="G98" s="14">
        <f>fuente1!G76</f>
        <v>16908220.82</v>
      </c>
      <c r="H98" s="14">
        <f>fuente1!H76</f>
        <v>11015740.74</v>
      </c>
      <c r="I98" s="14">
        <f>fuente1!I76</f>
        <v>6630.21</v>
      </c>
      <c r="J98" s="18"/>
    </row>
    <row r="99" spans="1:10" x14ac:dyDescent="0.2">
      <c r="A99" s="1"/>
      <c r="B99" s="2" t="s">
        <v>26</v>
      </c>
      <c r="C99" s="6">
        <v>2600</v>
      </c>
      <c r="D99" s="14">
        <f>fuente1!D77</f>
        <v>3925022</v>
      </c>
      <c r="E99" s="14">
        <f>fuente1!E77</f>
        <v>4809279.96</v>
      </c>
      <c r="F99" s="14">
        <f>fuente1!F77</f>
        <v>8734301.9600000009</v>
      </c>
      <c r="G99" s="14">
        <f>fuente1!G77</f>
        <v>6483488.8600000003</v>
      </c>
      <c r="H99" s="14">
        <f>fuente1!H77</f>
        <v>6242926.2699999996</v>
      </c>
      <c r="I99" s="14">
        <f>fuente1!I77</f>
        <v>2250813.1</v>
      </c>
      <c r="J99" s="18"/>
    </row>
    <row r="100" spans="1:10" x14ac:dyDescent="0.2">
      <c r="A100" s="1"/>
      <c r="B100" s="2" t="s">
        <v>27</v>
      </c>
      <c r="C100" s="6">
        <v>2700</v>
      </c>
      <c r="D100" s="14">
        <f>fuente1!D78</f>
        <v>8638138</v>
      </c>
      <c r="E100" s="14">
        <f>fuente1!E78</f>
        <v>2169645.87</v>
      </c>
      <c r="F100" s="14">
        <f>fuente1!F78</f>
        <v>10807783.869999999</v>
      </c>
      <c r="G100" s="14">
        <f>fuente1!G78</f>
        <v>10429916.32</v>
      </c>
      <c r="H100" s="14">
        <f>fuente1!H78</f>
        <v>6795851.2599999998</v>
      </c>
      <c r="I100" s="14">
        <f>fuente1!I78</f>
        <v>377867.55</v>
      </c>
      <c r="J100" s="18"/>
    </row>
    <row r="101" spans="1:10" x14ac:dyDescent="0.2">
      <c r="A101" s="1"/>
      <c r="B101" s="2" t="s">
        <v>28</v>
      </c>
      <c r="C101" s="6">
        <v>2800</v>
      </c>
      <c r="D101" s="14">
        <f>fuente1!D79</f>
        <v>0</v>
      </c>
      <c r="E101" s="14">
        <f>fuente1!E79</f>
        <v>11359222.609999999</v>
      </c>
      <c r="F101" s="14">
        <f>fuente1!F79</f>
        <v>11359222.609999999</v>
      </c>
      <c r="G101" s="14">
        <f>fuente1!G79</f>
        <v>11255443</v>
      </c>
      <c r="H101" s="14">
        <f>fuente1!H79</f>
        <v>11255443</v>
      </c>
      <c r="I101" s="14">
        <f>fuente1!I79</f>
        <v>103779.61</v>
      </c>
      <c r="J101" s="18"/>
    </row>
    <row r="102" spans="1:10" x14ac:dyDescent="0.2">
      <c r="A102" s="1"/>
      <c r="B102" s="2" t="s">
        <v>29</v>
      </c>
      <c r="C102" s="6">
        <v>2900</v>
      </c>
      <c r="D102" s="14">
        <f>fuente1!D80</f>
        <v>2045998</v>
      </c>
      <c r="E102" s="14">
        <f>fuente1!E80</f>
        <v>6157777.1699999999</v>
      </c>
      <c r="F102" s="14">
        <f>fuente1!F80</f>
        <v>8203775.1699999999</v>
      </c>
      <c r="G102" s="14">
        <f>fuente1!G80</f>
        <v>8203236.3700000001</v>
      </c>
      <c r="H102" s="14">
        <f>fuente1!H80</f>
        <v>8202642.3300000001</v>
      </c>
      <c r="I102" s="14">
        <f>fuente1!I80</f>
        <v>538.79999999999995</v>
      </c>
      <c r="J102" s="18"/>
    </row>
    <row r="103" spans="1:10" x14ac:dyDescent="0.2">
      <c r="A103" s="37" t="s">
        <v>30</v>
      </c>
      <c r="B103" s="38"/>
      <c r="C103" s="6">
        <f t="shared" ref="C103:I103" si="14">SUM(C104:C112)</f>
        <v>31500</v>
      </c>
      <c r="D103" s="13">
        <f t="shared" si="14"/>
        <v>514267234</v>
      </c>
      <c r="E103" s="13">
        <f t="shared" si="14"/>
        <v>2316815385.6300001</v>
      </c>
      <c r="F103" s="13">
        <f t="shared" si="14"/>
        <v>2831082619.6300001</v>
      </c>
      <c r="G103" s="13">
        <f t="shared" si="14"/>
        <v>2786119395</v>
      </c>
      <c r="H103" s="13">
        <f t="shared" si="14"/>
        <v>2757353739.1999998</v>
      </c>
      <c r="I103" s="13">
        <f t="shared" si="14"/>
        <v>44963224.63000001</v>
      </c>
      <c r="J103" s="18"/>
    </row>
    <row r="104" spans="1:10" x14ac:dyDescent="0.2">
      <c r="A104" s="1"/>
      <c r="B104" s="2" t="s">
        <v>31</v>
      </c>
      <c r="C104" s="6">
        <v>3100</v>
      </c>
      <c r="D104" s="14">
        <f>fuente1!D81</f>
        <v>105411814</v>
      </c>
      <c r="E104" s="14">
        <f>fuente1!E81</f>
        <v>101568047.59999999</v>
      </c>
      <c r="F104" s="14">
        <f>fuente1!F81</f>
        <v>206979861.59999999</v>
      </c>
      <c r="G104" s="14">
        <f>fuente1!G81</f>
        <v>206539327.09</v>
      </c>
      <c r="H104" s="14">
        <f>fuente1!H81</f>
        <v>206532410.09</v>
      </c>
      <c r="I104" s="14">
        <f>fuente1!I81</f>
        <v>440534.51</v>
      </c>
      <c r="J104" s="18"/>
    </row>
    <row r="105" spans="1:10" x14ac:dyDescent="0.2">
      <c r="A105" s="1"/>
      <c r="B105" s="2" t="s">
        <v>32</v>
      </c>
      <c r="C105" s="6">
        <v>3200</v>
      </c>
      <c r="D105" s="14">
        <f>fuente1!D82</f>
        <v>3363213</v>
      </c>
      <c r="E105" s="14">
        <f>fuente1!E82</f>
        <v>137108651.13</v>
      </c>
      <c r="F105" s="14">
        <f>fuente1!F82</f>
        <v>140471864.13</v>
      </c>
      <c r="G105" s="14">
        <f>fuente1!G82</f>
        <v>130152062.28</v>
      </c>
      <c r="H105" s="14">
        <f>fuente1!H82</f>
        <v>127241637.98999999</v>
      </c>
      <c r="I105" s="14">
        <f>fuente1!I82</f>
        <v>10319801.85</v>
      </c>
      <c r="J105" s="18"/>
    </row>
    <row r="106" spans="1:10" x14ac:dyDescent="0.2">
      <c r="A106" s="1"/>
      <c r="B106" s="2" t="s">
        <v>33</v>
      </c>
      <c r="C106" s="6">
        <v>3300</v>
      </c>
      <c r="D106" s="14">
        <f>fuente1!D83</f>
        <v>24755029</v>
      </c>
      <c r="E106" s="14">
        <f>fuente1!E83</f>
        <v>614063978.22000003</v>
      </c>
      <c r="F106" s="14">
        <f>fuente1!F83</f>
        <v>638819007.22000003</v>
      </c>
      <c r="G106" s="14">
        <f>fuente1!G83</f>
        <v>609591501.61000001</v>
      </c>
      <c r="H106" s="14">
        <f>fuente1!H83</f>
        <v>586844707.99000001</v>
      </c>
      <c r="I106" s="14">
        <f>fuente1!I83</f>
        <v>29227505.609999999</v>
      </c>
      <c r="J106" s="18"/>
    </row>
    <row r="107" spans="1:10" x14ac:dyDescent="0.2">
      <c r="A107" s="1"/>
      <c r="B107" s="2" t="s">
        <v>34</v>
      </c>
      <c r="C107" s="6">
        <v>3400</v>
      </c>
      <c r="D107" s="14">
        <f>fuente1!D84</f>
        <v>5607192</v>
      </c>
      <c r="E107" s="14">
        <f>fuente1!E84</f>
        <v>150271246.41999999</v>
      </c>
      <c r="F107" s="14">
        <f>fuente1!F84</f>
        <v>155878438.41999999</v>
      </c>
      <c r="G107" s="14">
        <f>fuente1!G84</f>
        <v>152956683.47</v>
      </c>
      <c r="H107" s="14">
        <f>fuente1!H84</f>
        <v>152956048.93000001</v>
      </c>
      <c r="I107" s="14">
        <f>fuente1!I84</f>
        <v>2921754.95</v>
      </c>
      <c r="J107" s="18"/>
    </row>
    <row r="108" spans="1:10" x14ac:dyDescent="0.2">
      <c r="A108" s="1"/>
      <c r="B108" s="2" t="s">
        <v>35</v>
      </c>
      <c r="C108" s="6">
        <v>3500</v>
      </c>
      <c r="D108" s="14">
        <f>fuente1!D85</f>
        <v>17970073</v>
      </c>
      <c r="E108" s="14">
        <f>fuente1!E85</f>
        <v>38951914.950000003</v>
      </c>
      <c r="F108" s="14">
        <f>fuente1!F85</f>
        <v>56921987.950000003</v>
      </c>
      <c r="G108" s="14">
        <f>fuente1!G85</f>
        <v>56517528.359999999</v>
      </c>
      <c r="H108" s="14">
        <f>fuente1!H85</f>
        <v>54361066.109999999</v>
      </c>
      <c r="I108" s="14">
        <f>fuente1!I85</f>
        <v>404459.59</v>
      </c>
      <c r="J108" s="18"/>
    </row>
    <row r="109" spans="1:10" x14ac:dyDescent="0.2">
      <c r="A109" s="1"/>
      <c r="B109" s="2" t="s">
        <v>36</v>
      </c>
      <c r="C109" s="6">
        <v>3600</v>
      </c>
      <c r="D109" s="14">
        <f>fuente1!D86</f>
        <v>262182</v>
      </c>
      <c r="E109" s="14">
        <f>fuente1!E86</f>
        <v>45865303.789999999</v>
      </c>
      <c r="F109" s="14">
        <f>fuente1!F86</f>
        <v>46127485.789999999</v>
      </c>
      <c r="G109" s="14">
        <f>fuente1!G86</f>
        <v>46127485.789999999</v>
      </c>
      <c r="H109" s="14">
        <f>fuente1!H86</f>
        <v>46127485.789999999</v>
      </c>
      <c r="I109" s="14">
        <f>fuente1!I86</f>
        <v>0</v>
      </c>
      <c r="J109" s="18"/>
    </row>
    <row r="110" spans="1:10" x14ac:dyDescent="0.2">
      <c r="A110" s="1"/>
      <c r="B110" s="2" t="s">
        <v>37</v>
      </c>
      <c r="C110" s="6">
        <v>3700</v>
      </c>
      <c r="D110" s="14">
        <f>fuente1!D87</f>
        <v>14197940</v>
      </c>
      <c r="E110" s="14">
        <f>fuente1!E87</f>
        <v>-4136080.37</v>
      </c>
      <c r="F110" s="14">
        <f>fuente1!F87</f>
        <v>10061859.630000001</v>
      </c>
      <c r="G110" s="14">
        <f>fuente1!G87</f>
        <v>8888340.2899999991</v>
      </c>
      <c r="H110" s="14">
        <f>fuente1!H87</f>
        <v>8587716.7200000007</v>
      </c>
      <c r="I110" s="14">
        <f>fuente1!I87</f>
        <v>1173519.3400000001</v>
      </c>
      <c r="J110" s="18"/>
    </row>
    <row r="111" spans="1:10" x14ac:dyDescent="0.2">
      <c r="A111" s="1"/>
      <c r="B111" s="2" t="s">
        <v>38</v>
      </c>
      <c r="C111" s="6">
        <v>3800</v>
      </c>
      <c r="D111" s="14">
        <f>fuente1!D88</f>
        <v>17823767</v>
      </c>
      <c r="E111" s="14">
        <f>fuente1!E88</f>
        <v>615670.62</v>
      </c>
      <c r="F111" s="14">
        <f>fuente1!F88</f>
        <v>18439437.620000001</v>
      </c>
      <c r="G111" s="14">
        <f>fuente1!G88</f>
        <v>17964594.84</v>
      </c>
      <c r="H111" s="14">
        <f>fuente1!H88</f>
        <v>17770991.48</v>
      </c>
      <c r="I111" s="14">
        <f>fuente1!I88</f>
        <v>474842.78</v>
      </c>
      <c r="J111" s="18"/>
    </row>
    <row r="112" spans="1:10" x14ac:dyDescent="0.2">
      <c r="A112" s="1"/>
      <c r="B112" s="2" t="s">
        <v>39</v>
      </c>
      <c r="C112" s="6">
        <v>3900</v>
      </c>
      <c r="D112" s="14">
        <f>fuente1!D89</f>
        <v>324876024</v>
      </c>
      <c r="E112" s="14">
        <f>fuente1!E89</f>
        <v>1232506653.27</v>
      </c>
      <c r="F112" s="14">
        <f>fuente1!F89</f>
        <v>1557382677.27</v>
      </c>
      <c r="G112" s="14">
        <f>fuente1!G89</f>
        <v>1557381871.27</v>
      </c>
      <c r="H112" s="14">
        <f>fuente1!H89</f>
        <v>1556931674.0999999</v>
      </c>
      <c r="I112" s="14">
        <f>fuente1!I89</f>
        <v>806</v>
      </c>
      <c r="J112" s="18"/>
    </row>
    <row r="113" spans="1:10" x14ac:dyDescent="0.2">
      <c r="A113" s="37" t="s">
        <v>40</v>
      </c>
      <c r="B113" s="38"/>
      <c r="C113" s="6">
        <f t="shared" ref="C113:I113" si="15">SUM(C114:C122)</f>
        <v>40500</v>
      </c>
      <c r="D113" s="13">
        <f t="shared" si="15"/>
        <v>11068213100</v>
      </c>
      <c r="E113" s="13">
        <f t="shared" si="15"/>
        <v>2583174030.5900002</v>
      </c>
      <c r="F113" s="13">
        <f t="shared" si="15"/>
        <v>13651387130.59</v>
      </c>
      <c r="G113" s="13">
        <f t="shared" si="15"/>
        <v>13478753651.679998</v>
      </c>
      <c r="H113" s="13">
        <f t="shared" si="15"/>
        <v>11932743641.969999</v>
      </c>
      <c r="I113" s="13">
        <f t="shared" si="15"/>
        <v>172633478.91</v>
      </c>
      <c r="J113" s="18"/>
    </row>
    <row r="114" spans="1:10" x14ac:dyDescent="0.2">
      <c r="A114" s="1"/>
      <c r="B114" s="2" t="s">
        <v>41</v>
      </c>
      <c r="C114" s="6">
        <v>4100</v>
      </c>
      <c r="D114" s="14">
        <f>fuente1!D90</f>
        <v>1918675850</v>
      </c>
      <c r="E114" s="14">
        <f>fuente1!E90</f>
        <v>848692459.70000005</v>
      </c>
      <c r="F114" s="14">
        <f>fuente1!F90</f>
        <v>2767368309.6999998</v>
      </c>
      <c r="G114" s="14">
        <f>fuente1!G90</f>
        <v>2760433254.3899999</v>
      </c>
      <c r="H114" s="14">
        <f>fuente1!H90</f>
        <v>2743955705.7399998</v>
      </c>
      <c r="I114" s="14">
        <f>fuente1!I90</f>
        <v>6935055.3099999996</v>
      </c>
      <c r="J114" s="18"/>
    </row>
    <row r="115" spans="1:10" x14ac:dyDescent="0.2">
      <c r="A115" s="1"/>
      <c r="B115" s="2" t="s">
        <v>42</v>
      </c>
      <c r="C115" s="6">
        <v>4200</v>
      </c>
      <c r="D115" s="14">
        <f>fuente1!D91</f>
        <v>8700512375</v>
      </c>
      <c r="E115" s="14">
        <f>fuente1!E91</f>
        <v>1570990378.1199999</v>
      </c>
      <c r="F115" s="14">
        <f>fuente1!F91</f>
        <v>10271502753.120001</v>
      </c>
      <c r="G115" s="14">
        <f>fuente1!G91</f>
        <v>10126258567.959999</v>
      </c>
      <c r="H115" s="14">
        <f>fuente1!H91</f>
        <v>8610936770.8999996</v>
      </c>
      <c r="I115" s="14">
        <f>fuente1!I91</f>
        <v>145244185.16</v>
      </c>
      <c r="J115" s="18"/>
    </row>
    <row r="116" spans="1:10" x14ac:dyDescent="0.2">
      <c r="A116" s="1"/>
      <c r="B116" s="2" t="s">
        <v>43</v>
      </c>
      <c r="C116" s="6">
        <v>4300</v>
      </c>
      <c r="D116" s="14">
        <f>fuente1!D92</f>
        <v>0</v>
      </c>
      <c r="E116" s="14">
        <f>fuente1!E92</f>
        <v>26460035.280000001</v>
      </c>
      <c r="F116" s="14">
        <f>fuente1!F92</f>
        <v>26460035.280000001</v>
      </c>
      <c r="G116" s="14">
        <f>fuente1!G92</f>
        <v>26014180.66</v>
      </c>
      <c r="H116" s="14">
        <f>fuente1!H92</f>
        <v>26014180.66</v>
      </c>
      <c r="I116" s="14">
        <f>fuente1!I92</f>
        <v>445854.62</v>
      </c>
      <c r="J116" s="18"/>
    </row>
    <row r="117" spans="1:10" x14ac:dyDescent="0.2">
      <c r="A117" s="1"/>
      <c r="B117" s="2" t="s">
        <v>44</v>
      </c>
      <c r="C117" s="6">
        <v>4400</v>
      </c>
      <c r="D117" s="14">
        <f>fuente1!D93</f>
        <v>449024875</v>
      </c>
      <c r="E117" s="14">
        <f>fuente1!E93</f>
        <v>136674855.11000001</v>
      </c>
      <c r="F117" s="14">
        <f>fuente1!F93</f>
        <v>585699730.11000001</v>
      </c>
      <c r="G117" s="14">
        <f>fuente1!G93</f>
        <v>565691346.28999996</v>
      </c>
      <c r="H117" s="14">
        <f>fuente1!H93</f>
        <v>551480682.28999996</v>
      </c>
      <c r="I117" s="14">
        <f>fuente1!I93</f>
        <v>20008383.82</v>
      </c>
      <c r="J117" s="18"/>
    </row>
    <row r="118" spans="1:10" x14ac:dyDescent="0.2">
      <c r="A118" s="1"/>
      <c r="B118" s="2" t="s">
        <v>45</v>
      </c>
      <c r="C118" s="6">
        <v>4500</v>
      </c>
      <c r="D118" s="14">
        <f>fuente1!D94</f>
        <v>0</v>
      </c>
      <c r="E118" s="14">
        <f>fuente1!E94</f>
        <v>356302.38</v>
      </c>
      <c r="F118" s="14">
        <f>fuente1!F94</f>
        <v>356302.38</v>
      </c>
      <c r="G118" s="14">
        <f>fuente1!G94</f>
        <v>356302.38</v>
      </c>
      <c r="H118" s="14">
        <f>fuente1!H94</f>
        <v>356302.38</v>
      </c>
      <c r="I118" s="14">
        <f>fuente1!I94</f>
        <v>0</v>
      </c>
      <c r="J118" s="18"/>
    </row>
    <row r="119" spans="1:10" x14ac:dyDescent="0.2">
      <c r="A119" s="1"/>
      <c r="B119" s="2" t="s">
        <v>46</v>
      </c>
      <c r="C119" s="6">
        <v>4600</v>
      </c>
      <c r="D119" s="14">
        <f>fuente1!D95</f>
        <v>0</v>
      </c>
      <c r="E119" s="14">
        <f>fuente1!E95</f>
        <v>0</v>
      </c>
      <c r="F119" s="14">
        <f>fuente1!F95</f>
        <v>0</v>
      </c>
      <c r="G119" s="14">
        <f>fuente1!G95</f>
        <v>0</v>
      </c>
      <c r="H119" s="14">
        <f>fuente1!H95</f>
        <v>0</v>
      </c>
      <c r="I119" s="14">
        <f>fuente1!I95</f>
        <v>0</v>
      </c>
      <c r="J119" s="18"/>
    </row>
    <row r="120" spans="1:10" x14ac:dyDescent="0.2">
      <c r="A120" s="1"/>
      <c r="B120" s="2" t="s">
        <v>47</v>
      </c>
      <c r="C120" s="6">
        <v>4700</v>
      </c>
      <c r="D120" s="14">
        <f>fuente1!D96</f>
        <v>0</v>
      </c>
      <c r="E120" s="14">
        <f>fuente1!E96</f>
        <v>0</v>
      </c>
      <c r="F120" s="14">
        <f>fuente1!F96</f>
        <v>0</v>
      </c>
      <c r="G120" s="14">
        <f>fuente1!G96</f>
        <v>0</v>
      </c>
      <c r="H120" s="14">
        <f>fuente1!H96</f>
        <v>0</v>
      </c>
      <c r="I120" s="14">
        <f>fuente1!I96</f>
        <v>0</v>
      </c>
      <c r="J120" s="18"/>
    </row>
    <row r="121" spans="1:10" x14ac:dyDescent="0.2">
      <c r="A121" s="1"/>
      <c r="B121" s="2" t="s">
        <v>48</v>
      </c>
      <c r="C121" s="6">
        <v>4800</v>
      </c>
      <c r="D121" s="14">
        <f>fuente1!D97</f>
        <v>0</v>
      </c>
      <c r="E121" s="14">
        <f>fuente1!E97</f>
        <v>0</v>
      </c>
      <c r="F121" s="14">
        <f>fuente1!F97</f>
        <v>0</v>
      </c>
      <c r="G121" s="14">
        <f>fuente1!G97</f>
        <v>0</v>
      </c>
      <c r="H121" s="14">
        <f>fuente1!H97</f>
        <v>0</v>
      </c>
      <c r="I121" s="14">
        <f>fuente1!I97</f>
        <v>0</v>
      </c>
      <c r="J121" s="18"/>
    </row>
    <row r="122" spans="1:10" x14ac:dyDescent="0.2">
      <c r="A122" s="1"/>
      <c r="B122" s="2" t="s">
        <v>49</v>
      </c>
      <c r="C122" s="6">
        <v>4900</v>
      </c>
      <c r="D122" s="14">
        <f>fuente1!D98</f>
        <v>0</v>
      </c>
      <c r="E122" s="14">
        <f>fuente1!E98</f>
        <v>0</v>
      </c>
      <c r="F122" s="14">
        <f>fuente1!F98</f>
        <v>0</v>
      </c>
      <c r="G122" s="14">
        <f>fuente1!G98</f>
        <v>0</v>
      </c>
      <c r="H122" s="14">
        <f>fuente1!H98</f>
        <v>0</v>
      </c>
      <c r="I122" s="14">
        <f>fuente1!I98</f>
        <v>0</v>
      </c>
      <c r="J122" s="18"/>
    </row>
    <row r="123" spans="1:10" x14ac:dyDescent="0.2">
      <c r="A123" s="37" t="s">
        <v>50</v>
      </c>
      <c r="B123" s="38"/>
      <c r="C123" s="6">
        <f t="shared" ref="C123:I123" si="16">SUM(C124:C132)</f>
        <v>49500</v>
      </c>
      <c r="D123" s="13">
        <f t="shared" si="16"/>
        <v>16990621</v>
      </c>
      <c r="E123" s="13">
        <f t="shared" si="16"/>
        <v>26118692.910000004</v>
      </c>
      <c r="F123" s="13">
        <f t="shared" si="16"/>
        <v>43109313.909999996</v>
      </c>
      <c r="G123" s="13">
        <f t="shared" si="16"/>
        <v>41934691.140000001</v>
      </c>
      <c r="H123" s="13">
        <f t="shared" si="16"/>
        <v>38637955.540000007</v>
      </c>
      <c r="I123" s="13">
        <f t="shared" si="16"/>
        <v>1174622.77</v>
      </c>
      <c r="J123" s="18"/>
    </row>
    <row r="124" spans="1:10" x14ac:dyDescent="0.2">
      <c r="A124" s="1"/>
      <c r="B124" s="2" t="s">
        <v>51</v>
      </c>
      <c r="C124" s="6">
        <v>5100</v>
      </c>
      <c r="D124" s="14">
        <f>fuente1!D99</f>
        <v>0</v>
      </c>
      <c r="E124" s="14">
        <f>fuente1!E99</f>
        <v>10100540.050000001</v>
      </c>
      <c r="F124" s="14">
        <f>fuente1!F99</f>
        <v>10100540.050000001</v>
      </c>
      <c r="G124" s="14">
        <f>fuente1!G99</f>
        <v>9781579.2200000007</v>
      </c>
      <c r="H124" s="14">
        <f>fuente1!H99</f>
        <v>7253662.1100000003</v>
      </c>
      <c r="I124" s="14">
        <f>fuente1!I99</f>
        <v>318960.83</v>
      </c>
      <c r="J124" s="18"/>
    </row>
    <row r="125" spans="1:10" x14ac:dyDescent="0.2">
      <c r="A125" s="1"/>
      <c r="B125" s="2" t="s">
        <v>52</v>
      </c>
      <c r="C125" s="6">
        <v>5200</v>
      </c>
      <c r="D125" s="14">
        <f>fuente1!D100</f>
        <v>0</v>
      </c>
      <c r="E125" s="14">
        <f>fuente1!E100</f>
        <v>898020.09</v>
      </c>
      <c r="F125" s="14">
        <f>fuente1!F100</f>
        <v>898020.09</v>
      </c>
      <c r="G125" s="14">
        <f>fuente1!G100</f>
        <v>897681.57</v>
      </c>
      <c r="H125" s="14">
        <f>fuente1!H100</f>
        <v>897681.57</v>
      </c>
      <c r="I125" s="14">
        <f>fuente1!I100</f>
        <v>338.52</v>
      </c>
      <c r="J125" s="18"/>
    </row>
    <row r="126" spans="1:10" x14ac:dyDescent="0.2">
      <c r="A126" s="1"/>
      <c r="B126" s="2" t="s">
        <v>53</v>
      </c>
      <c r="C126" s="6">
        <v>5300</v>
      </c>
      <c r="D126" s="14">
        <f>fuente1!D101</f>
        <v>0</v>
      </c>
      <c r="E126" s="14">
        <f>fuente1!E101</f>
        <v>1453928.87</v>
      </c>
      <c r="F126" s="14">
        <f>fuente1!F101</f>
        <v>1453928.87</v>
      </c>
      <c r="G126" s="14">
        <f>fuente1!G101</f>
        <v>1453928.87</v>
      </c>
      <c r="H126" s="14">
        <f>fuente1!H101</f>
        <v>1453928.87</v>
      </c>
      <c r="I126" s="14">
        <f>fuente1!I101</f>
        <v>0</v>
      </c>
      <c r="J126" s="18"/>
    </row>
    <row r="127" spans="1:10" x14ac:dyDescent="0.2">
      <c r="A127" s="1"/>
      <c r="B127" s="2" t="s">
        <v>54</v>
      </c>
      <c r="C127" s="6">
        <v>5400</v>
      </c>
      <c r="D127" s="14">
        <f>fuente1!D102</f>
        <v>16990621</v>
      </c>
      <c r="E127" s="14">
        <f>fuente1!E102</f>
        <v>7983495.2599999998</v>
      </c>
      <c r="F127" s="14">
        <f>fuente1!F102</f>
        <v>24974116.260000002</v>
      </c>
      <c r="G127" s="14">
        <f>fuente1!G102</f>
        <v>24955392.07</v>
      </c>
      <c r="H127" s="14">
        <f>fuente1!H102</f>
        <v>24569775.899999999</v>
      </c>
      <c r="I127" s="14">
        <f>fuente1!I102</f>
        <v>18724.189999999999</v>
      </c>
      <c r="J127" s="18"/>
    </row>
    <row r="128" spans="1:10" x14ac:dyDescent="0.2">
      <c r="A128" s="1"/>
      <c r="B128" s="2" t="s">
        <v>55</v>
      </c>
      <c r="C128" s="6">
        <v>5500</v>
      </c>
      <c r="D128" s="14">
        <f>fuente1!D103</f>
        <v>0</v>
      </c>
      <c r="E128" s="14">
        <f>fuente1!E103</f>
        <v>1213116.19</v>
      </c>
      <c r="F128" s="14">
        <f>fuente1!F103</f>
        <v>1213116.19</v>
      </c>
      <c r="G128" s="14">
        <f>fuente1!G103</f>
        <v>1193812.3600000001</v>
      </c>
      <c r="H128" s="14">
        <f>fuente1!H103</f>
        <v>1193812.3600000001</v>
      </c>
      <c r="I128" s="14">
        <f>fuente1!I103</f>
        <v>19303.830000000002</v>
      </c>
      <c r="J128" s="18"/>
    </row>
    <row r="129" spans="1:10" x14ac:dyDescent="0.2">
      <c r="A129" s="1"/>
      <c r="B129" s="2" t="s">
        <v>56</v>
      </c>
      <c r="C129" s="6">
        <v>5600</v>
      </c>
      <c r="D129" s="14">
        <f>fuente1!D104</f>
        <v>0</v>
      </c>
      <c r="E129" s="14">
        <f>fuente1!E104</f>
        <v>2176615.29</v>
      </c>
      <c r="F129" s="14">
        <f>fuente1!F104</f>
        <v>2176615.29</v>
      </c>
      <c r="G129" s="14">
        <f>fuente1!G104</f>
        <v>1365066.89</v>
      </c>
      <c r="H129" s="14">
        <f>fuente1!H104</f>
        <v>1365066.89</v>
      </c>
      <c r="I129" s="14">
        <f>fuente1!I104</f>
        <v>811548.4</v>
      </c>
      <c r="J129" s="18"/>
    </row>
    <row r="130" spans="1:10" x14ac:dyDescent="0.2">
      <c r="A130" s="1"/>
      <c r="B130" s="2" t="s">
        <v>57</v>
      </c>
      <c r="C130" s="6">
        <v>5700</v>
      </c>
      <c r="D130" s="14">
        <f>fuente1!D105</f>
        <v>0</v>
      </c>
      <c r="E130" s="14">
        <f>fuente1!E105</f>
        <v>0</v>
      </c>
      <c r="F130" s="14">
        <f>fuente1!F105</f>
        <v>0</v>
      </c>
      <c r="G130" s="14">
        <f>fuente1!G105</f>
        <v>0</v>
      </c>
      <c r="H130" s="14">
        <f>fuente1!H105</f>
        <v>0</v>
      </c>
      <c r="I130" s="14">
        <f>fuente1!I105</f>
        <v>0</v>
      </c>
      <c r="J130" s="18"/>
    </row>
    <row r="131" spans="1:10" x14ac:dyDescent="0.2">
      <c r="A131" s="1"/>
      <c r="B131" s="2" t="s">
        <v>58</v>
      </c>
      <c r="C131" s="6">
        <v>5800</v>
      </c>
      <c r="D131" s="14">
        <f>fuente1!D106</f>
        <v>0</v>
      </c>
      <c r="E131" s="14">
        <f>fuente1!E106</f>
        <v>0</v>
      </c>
      <c r="F131" s="14">
        <f>fuente1!F106</f>
        <v>0</v>
      </c>
      <c r="G131" s="14">
        <f>fuente1!G106</f>
        <v>0</v>
      </c>
      <c r="H131" s="14">
        <f>fuente1!H106</f>
        <v>0</v>
      </c>
      <c r="I131" s="14">
        <f>fuente1!I106</f>
        <v>0</v>
      </c>
      <c r="J131" s="18"/>
    </row>
    <row r="132" spans="1:10" x14ac:dyDescent="0.2">
      <c r="A132" s="1"/>
      <c r="B132" s="2" t="s">
        <v>59</v>
      </c>
      <c r="C132" s="6">
        <v>5900</v>
      </c>
      <c r="D132" s="14">
        <f>fuente1!D107</f>
        <v>0</v>
      </c>
      <c r="E132" s="14">
        <f>fuente1!E107</f>
        <v>2292977.16</v>
      </c>
      <c r="F132" s="14">
        <f>fuente1!F107</f>
        <v>2292977.16</v>
      </c>
      <c r="G132" s="14">
        <f>fuente1!G107</f>
        <v>2287230.16</v>
      </c>
      <c r="H132" s="14">
        <f>fuente1!H107</f>
        <v>1904027.84</v>
      </c>
      <c r="I132" s="14">
        <f>fuente1!I107</f>
        <v>5747</v>
      </c>
      <c r="J132" s="18"/>
    </row>
    <row r="133" spans="1:10" x14ac:dyDescent="0.2">
      <c r="A133" s="37" t="s">
        <v>60</v>
      </c>
      <c r="B133" s="38"/>
      <c r="C133" s="6">
        <f t="shared" ref="C133:I133" si="17">SUM(C134:C136)</f>
        <v>18600</v>
      </c>
      <c r="D133" s="13">
        <f t="shared" si="17"/>
        <v>572330908</v>
      </c>
      <c r="E133" s="13">
        <f t="shared" si="17"/>
        <v>268145682.28999999</v>
      </c>
      <c r="F133" s="13">
        <f t="shared" si="17"/>
        <v>840476590.28999996</v>
      </c>
      <c r="G133" s="13">
        <f t="shared" si="17"/>
        <v>544446802.37</v>
      </c>
      <c r="H133" s="13">
        <f t="shared" si="17"/>
        <v>98224787.75999999</v>
      </c>
      <c r="I133" s="13">
        <f t="shared" si="17"/>
        <v>296029787.92000002</v>
      </c>
      <c r="J133" s="18"/>
    </row>
    <row r="134" spans="1:10" x14ac:dyDescent="0.2">
      <c r="A134" s="1"/>
      <c r="B134" s="2" t="s">
        <v>61</v>
      </c>
      <c r="C134" s="6">
        <v>6100</v>
      </c>
      <c r="D134" s="14">
        <f>fuente1!D108</f>
        <v>220463047</v>
      </c>
      <c r="E134" s="14">
        <f>fuente1!E108</f>
        <v>616775460.63999999</v>
      </c>
      <c r="F134" s="14">
        <f>fuente1!F108</f>
        <v>837238507.63999999</v>
      </c>
      <c r="G134" s="14">
        <f>fuente1!G108</f>
        <v>542708921.88999999</v>
      </c>
      <c r="H134" s="14">
        <f>fuente1!H108</f>
        <v>97236705.599999994</v>
      </c>
      <c r="I134" s="14">
        <f>fuente1!I108</f>
        <v>294529585.75</v>
      </c>
      <c r="J134" s="18"/>
    </row>
    <row r="135" spans="1:10" x14ac:dyDescent="0.2">
      <c r="A135" s="1"/>
      <c r="B135" s="2" t="s">
        <v>62</v>
      </c>
      <c r="C135" s="6">
        <v>6200</v>
      </c>
      <c r="D135" s="14">
        <f>fuente1!D109</f>
        <v>351867861</v>
      </c>
      <c r="E135" s="14">
        <f>fuente1!E109</f>
        <v>-349277860.50999999</v>
      </c>
      <c r="F135" s="14">
        <f>fuente1!F109</f>
        <v>2590000.4900000002</v>
      </c>
      <c r="G135" s="14">
        <f>fuente1!G109</f>
        <v>1089798.32</v>
      </c>
      <c r="H135" s="14">
        <f>fuente1!H109</f>
        <v>340000</v>
      </c>
      <c r="I135" s="14">
        <f>fuente1!I109</f>
        <v>1500202.17</v>
      </c>
      <c r="J135" s="18"/>
    </row>
    <row r="136" spans="1:10" x14ac:dyDescent="0.2">
      <c r="A136" s="1"/>
      <c r="B136" s="2" t="s">
        <v>63</v>
      </c>
      <c r="C136" s="6">
        <v>6300</v>
      </c>
      <c r="D136" s="14">
        <f>fuente1!D110</f>
        <v>0</v>
      </c>
      <c r="E136" s="14">
        <f>fuente1!E110</f>
        <v>648082.16</v>
      </c>
      <c r="F136" s="14">
        <f>fuente1!F110</f>
        <v>648082.16</v>
      </c>
      <c r="G136" s="14">
        <f>fuente1!G110</f>
        <v>648082.16</v>
      </c>
      <c r="H136" s="14">
        <f>fuente1!H110</f>
        <v>648082.16</v>
      </c>
      <c r="I136" s="14">
        <f>fuente1!I110</f>
        <v>0</v>
      </c>
      <c r="J136" s="18"/>
    </row>
    <row r="137" spans="1:10" x14ac:dyDescent="0.2">
      <c r="A137" s="37" t="s">
        <v>64</v>
      </c>
      <c r="B137" s="38"/>
      <c r="C137" s="6">
        <f t="shared" ref="C137" si="18">SUM(C138:C144)</f>
        <v>52000</v>
      </c>
      <c r="D137" s="13">
        <f t="shared" ref="D137:I137" si="19">SUM(D138:D144)</f>
        <v>0</v>
      </c>
      <c r="E137" s="13">
        <f t="shared" si="19"/>
        <v>10300000</v>
      </c>
      <c r="F137" s="13">
        <f t="shared" si="19"/>
        <v>10300000</v>
      </c>
      <c r="G137" s="13">
        <f t="shared" si="19"/>
        <v>0</v>
      </c>
      <c r="H137" s="13">
        <f t="shared" si="19"/>
        <v>0</v>
      </c>
      <c r="I137" s="13">
        <f t="shared" si="19"/>
        <v>10300000</v>
      </c>
      <c r="J137" s="18"/>
    </row>
    <row r="138" spans="1:10" x14ac:dyDescent="0.2">
      <c r="A138" s="1"/>
      <c r="B138" s="2" t="s">
        <v>65</v>
      </c>
      <c r="C138" s="6">
        <v>7100</v>
      </c>
      <c r="D138" s="14">
        <f>fuente1!D111</f>
        <v>0</v>
      </c>
      <c r="E138" s="14">
        <f>fuente1!E111</f>
        <v>0</v>
      </c>
      <c r="F138" s="14">
        <f>fuente1!F111</f>
        <v>0</v>
      </c>
      <c r="G138" s="14">
        <f>fuente1!G111</f>
        <v>0</v>
      </c>
      <c r="H138" s="14">
        <f>fuente1!H111</f>
        <v>0</v>
      </c>
      <c r="I138" s="14">
        <f>fuente1!I111</f>
        <v>0</v>
      </c>
      <c r="J138" s="18"/>
    </row>
    <row r="139" spans="1:10" x14ac:dyDescent="0.2">
      <c r="A139" s="1"/>
      <c r="B139" s="2" t="s">
        <v>66</v>
      </c>
      <c r="C139" s="6">
        <v>7200</v>
      </c>
      <c r="D139" s="14">
        <f>fuente1!D112</f>
        <v>0</v>
      </c>
      <c r="E139" s="14">
        <f>fuente1!E112</f>
        <v>0</v>
      </c>
      <c r="F139" s="14">
        <f>fuente1!F112</f>
        <v>0</v>
      </c>
      <c r="G139" s="14">
        <f>fuente1!G112</f>
        <v>0</v>
      </c>
      <c r="H139" s="14">
        <f>fuente1!H112</f>
        <v>0</v>
      </c>
      <c r="I139" s="14">
        <f>fuente1!I112</f>
        <v>0</v>
      </c>
      <c r="J139" s="18"/>
    </row>
    <row r="140" spans="1:10" x14ac:dyDescent="0.2">
      <c r="A140" s="1"/>
      <c r="B140" s="2" t="s">
        <v>67</v>
      </c>
      <c r="C140" s="6">
        <v>7300</v>
      </c>
      <c r="D140" s="14">
        <f>fuente1!D113</f>
        <v>0</v>
      </c>
      <c r="E140" s="14">
        <f>fuente1!E113</f>
        <v>0</v>
      </c>
      <c r="F140" s="14">
        <f>fuente1!F113</f>
        <v>0</v>
      </c>
      <c r="G140" s="14">
        <f>fuente1!G113</f>
        <v>0</v>
      </c>
      <c r="H140" s="14">
        <f>fuente1!H113</f>
        <v>0</v>
      </c>
      <c r="I140" s="14">
        <f>fuente1!I113</f>
        <v>0</v>
      </c>
      <c r="J140" s="18"/>
    </row>
    <row r="141" spans="1:10" x14ac:dyDescent="0.2">
      <c r="A141" s="1"/>
      <c r="B141" s="2" t="s">
        <v>68</v>
      </c>
      <c r="C141" s="6">
        <v>7400</v>
      </c>
      <c r="D141" s="14">
        <f>fuente1!D114</f>
        <v>0</v>
      </c>
      <c r="E141" s="14">
        <f>fuente1!E114</f>
        <v>0</v>
      </c>
      <c r="F141" s="14">
        <f>fuente1!F114</f>
        <v>0</v>
      </c>
      <c r="G141" s="14">
        <f>fuente1!G114</f>
        <v>0</v>
      </c>
      <c r="H141" s="14">
        <f>fuente1!H114</f>
        <v>0</v>
      </c>
      <c r="I141" s="14">
        <f>fuente1!I114</f>
        <v>0</v>
      </c>
      <c r="J141" s="18"/>
    </row>
    <row r="142" spans="1:10" x14ac:dyDescent="0.2">
      <c r="A142" s="1"/>
      <c r="B142" s="2" t="s">
        <v>69</v>
      </c>
      <c r="C142" s="6">
        <v>7500</v>
      </c>
      <c r="D142" s="14">
        <f>fuente1!D115</f>
        <v>0</v>
      </c>
      <c r="E142" s="14">
        <f>fuente1!E115</f>
        <v>0</v>
      </c>
      <c r="F142" s="14">
        <f>fuente1!F115</f>
        <v>0</v>
      </c>
      <c r="G142" s="14">
        <f>fuente1!G115</f>
        <v>0</v>
      </c>
      <c r="H142" s="14">
        <f>fuente1!H115</f>
        <v>0</v>
      </c>
      <c r="I142" s="14">
        <f>fuente1!I115</f>
        <v>0</v>
      </c>
      <c r="J142" s="18"/>
    </row>
    <row r="143" spans="1:10" x14ac:dyDescent="0.2">
      <c r="A143" s="1"/>
      <c r="B143" s="2" t="s">
        <v>70</v>
      </c>
      <c r="C143" s="6">
        <v>7600</v>
      </c>
      <c r="D143" s="14">
        <f>fuente1!D116</f>
        <v>0</v>
      </c>
      <c r="E143" s="14">
        <f>fuente1!E116</f>
        <v>0</v>
      </c>
      <c r="F143" s="14">
        <f>fuente1!F116</f>
        <v>0</v>
      </c>
      <c r="G143" s="14">
        <f>fuente1!G116</f>
        <v>0</v>
      </c>
      <c r="H143" s="14">
        <f>fuente1!H116</f>
        <v>0</v>
      </c>
      <c r="I143" s="14">
        <f>fuente1!I116</f>
        <v>0</v>
      </c>
      <c r="J143" s="18"/>
    </row>
    <row r="144" spans="1:10" x14ac:dyDescent="0.2">
      <c r="A144" s="1"/>
      <c r="B144" s="2" t="s">
        <v>71</v>
      </c>
      <c r="C144" s="6">
        <v>7900</v>
      </c>
      <c r="D144" s="14">
        <f>fuente1!D117</f>
        <v>0</v>
      </c>
      <c r="E144" s="14">
        <f>fuente1!E117</f>
        <v>10300000</v>
      </c>
      <c r="F144" s="14">
        <f>fuente1!F117</f>
        <v>10300000</v>
      </c>
      <c r="G144" s="14">
        <f>fuente1!G117</f>
        <v>0</v>
      </c>
      <c r="H144" s="14">
        <f>fuente1!H117</f>
        <v>0</v>
      </c>
      <c r="I144" s="14">
        <f>fuente1!I117</f>
        <v>10300000</v>
      </c>
      <c r="J144" s="18"/>
    </row>
    <row r="145" spans="1:10" x14ac:dyDescent="0.2">
      <c r="A145" s="37" t="s">
        <v>72</v>
      </c>
      <c r="B145" s="38"/>
      <c r="C145" s="6">
        <f t="shared" ref="C145:I145" si="20">SUM(C146:C148)</f>
        <v>24900</v>
      </c>
      <c r="D145" s="13">
        <f t="shared" si="20"/>
        <v>5905188876</v>
      </c>
      <c r="E145" s="13">
        <f t="shared" si="20"/>
        <v>617221065.92999995</v>
      </c>
      <c r="F145" s="13">
        <f t="shared" si="20"/>
        <v>6522409941.9300003</v>
      </c>
      <c r="G145" s="13">
        <f t="shared" si="20"/>
        <v>6522160275.0600004</v>
      </c>
      <c r="H145" s="13">
        <f t="shared" si="20"/>
        <v>6350732070.3600006</v>
      </c>
      <c r="I145" s="13">
        <f t="shared" si="20"/>
        <v>249666.86999999732</v>
      </c>
      <c r="J145" s="18"/>
    </row>
    <row r="146" spans="1:10" x14ac:dyDescent="0.2">
      <c r="A146" s="1"/>
      <c r="B146" s="2" t="s">
        <v>73</v>
      </c>
      <c r="C146" s="6">
        <v>8100</v>
      </c>
      <c r="D146" s="14">
        <f>fuente1!D118</f>
        <v>19001379</v>
      </c>
      <c r="E146" s="14">
        <f>fuente1!E118</f>
        <v>-19001379</v>
      </c>
      <c r="F146" s="14">
        <f>fuente1!F118</f>
        <v>0</v>
      </c>
      <c r="G146" s="14">
        <f>fuente1!G118</f>
        <v>0</v>
      </c>
      <c r="H146" s="14">
        <f>fuente1!H118</f>
        <v>0</v>
      </c>
      <c r="I146" s="14">
        <f>fuente1!I118</f>
        <v>0</v>
      </c>
      <c r="J146" s="18"/>
    </row>
    <row r="147" spans="1:10" x14ac:dyDescent="0.2">
      <c r="A147" s="1"/>
      <c r="B147" s="2" t="s">
        <v>74</v>
      </c>
      <c r="C147" s="6">
        <v>8300</v>
      </c>
      <c r="D147" s="14">
        <f>fuente1!D119</f>
        <v>5625628471</v>
      </c>
      <c r="E147" s="14">
        <f>fuente1!E119</f>
        <v>-146724931.47999999</v>
      </c>
      <c r="F147" s="14">
        <f>fuente1!F119</f>
        <v>5478903539.5200005</v>
      </c>
      <c r="G147" s="14">
        <f>fuente1!G119</f>
        <v>5535495319.6300001</v>
      </c>
      <c r="H147" s="14">
        <f>fuente1!H119</f>
        <v>5490400050.6300001</v>
      </c>
      <c r="I147" s="14">
        <f>fuente1!I119</f>
        <v>-56591780.109999999</v>
      </c>
      <c r="J147" s="18"/>
    </row>
    <row r="148" spans="1:10" x14ac:dyDescent="0.2">
      <c r="A148" s="1"/>
      <c r="B148" s="2" t="s">
        <v>75</v>
      </c>
      <c r="C148" s="6">
        <v>8500</v>
      </c>
      <c r="D148" s="14">
        <f>fuente1!D120</f>
        <v>260559026</v>
      </c>
      <c r="E148" s="14">
        <f>fuente1!E120</f>
        <v>782947376.40999997</v>
      </c>
      <c r="F148" s="14">
        <f>fuente1!F120</f>
        <v>1043506402.41</v>
      </c>
      <c r="G148" s="14">
        <f>fuente1!G120</f>
        <v>986664955.42999995</v>
      </c>
      <c r="H148" s="14">
        <f>fuente1!H120</f>
        <v>860332019.73000002</v>
      </c>
      <c r="I148" s="14">
        <f>fuente1!I120</f>
        <v>56841446.979999997</v>
      </c>
      <c r="J148" s="18"/>
    </row>
    <row r="149" spans="1:10" x14ac:dyDescent="0.2">
      <c r="A149" s="37" t="s">
        <v>76</v>
      </c>
      <c r="B149" s="38"/>
      <c r="C149" s="6">
        <f t="shared" ref="C149:I149" si="21">SUM(C150:C156)</f>
        <v>66000</v>
      </c>
      <c r="D149" s="13">
        <f t="shared" si="21"/>
        <v>1704172377</v>
      </c>
      <c r="E149" s="13">
        <f t="shared" si="21"/>
        <v>-26448859</v>
      </c>
      <c r="F149" s="13">
        <f t="shared" si="21"/>
        <v>1677723518</v>
      </c>
      <c r="G149" s="13">
        <f t="shared" si="21"/>
        <v>1677723517.79</v>
      </c>
      <c r="H149" s="13">
        <f t="shared" si="21"/>
        <v>1643634455.5799999</v>
      </c>
      <c r="I149" s="13">
        <f t="shared" si="21"/>
        <v>0.21</v>
      </c>
      <c r="J149" s="18"/>
    </row>
    <row r="150" spans="1:10" x14ac:dyDescent="0.2">
      <c r="A150" s="1"/>
      <c r="B150" s="2" t="s">
        <v>77</v>
      </c>
      <c r="C150" s="6">
        <v>9100</v>
      </c>
      <c r="D150" s="14">
        <f>fuente1!D121</f>
        <v>652595366</v>
      </c>
      <c r="E150" s="14">
        <f>fuente1!E121</f>
        <v>-245860809.71000001</v>
      </c>
      <c r="F150" s="14">
        <f>fuente1!F121</f>
        <v>406734556.29000002</v>
      </c>
      <c r="G150" s="14">
        <f>fuente1!G121</f>
        <v>406734556.07999998</v>
      </c>
      <c r="H150" s="14">
        <f>fuente1!H121</f>
        <v>399457277</v>
      </c>
      <c r="I150" s="14">
        <f>fuente1!I121</f>
        <v>0.21</v>
      </c>
      <c r="J150" s="18"/>
    </row>
    <row r="151" spans="1:10" x14ac:dyDescent="0.2">
      <c r="A151" s="1"/>
      <c r="B151" s="2" t="s">
        <v>78</v>
      </c>
      <c r="C151" s="6">
        <v>9200</v>
      </c>
      <c r="D151" s="14">
        <f>fuente1!D122</f>
        <v>1051577011</v>
      </c>
      <c r="E151" s="14">
        <f>fuente1!E122</f>
        <v>219411950.71000001</v>
      </c>
      <c r="F151" s="14">
        <f>fuente1!F122</f>
        <v>1270988961.71</v>
      </c>
      <c r="G151" s="14">
        <f>fuente1!G122</f>
        <v>1270988961.71</v>
      </c>
      <c r="H151" s="14">
        <f>fuente1!H122</f>
        <v>1244177178.5799999</v>
      </c>
      <c r="I151" s="14">
        <f>fuente1!I122</f>
        <v>0</v>
      </c>
      <c r="J151" s="18"/>
    </row>
    <row r="152" spans="1:10" x14ac:dyDescent="0.2">
      <c r="A152" s="1"/>
      <c r="B152" s="2" t="s">
        <v>79</v>
      </c>
      <c r="C152" s="6">
        <v>9300</v>
      </c>
      <c r="D152" s="14">
        <f>fuente1!D123</f>
        <v>0</v>
      </c>
      <c r="E152" s="14">
        <f>fuente1!E123</f>
        <v>0</v>
      </c>
      <c r="F152" s="14">
        <f>fuente1!F123</f>
        <v>0</v>
      </c>
      <c r="G152" s="14">
        <f>fuente1!G123</f>
        <v>0</v>
      </c>
      <c r="H152" s="14">
        <f>fuente1!H123</f>
        <v>0</v>
      </c>
      <c r="I152" s="14">
        <f>fuente1!I123</f>
        <v>0</v>
      </c>
      <c r="J152" s="18"/>
    </row>
    <row r="153" spans="1:10" x14ac:dyDescent="0.2">
      <c r="A153" s="1"/>
      <c r="B153" s="2" t="s">
        <v>80</v>
      </c>
      <c r="C153" s="6">
        <v>9400</v>
      </c>
      <c r="D153" s="14">
        <f>fuente1!D124</f>
        <v>0</v>
      </c>
      <c r="E153" s="14">
        <f>fuente1!E124</f>
        <v>0</v>
      </c>
      <c r="F153" s="14">
        <f>fuente1!F124</f>
        <v>0</v>
      </c>
      <c r="G153" s="14">
        <f>fuente1!G124</f>
        <v>0</v>
      </c>
      <c r="H153" s="14">
        <f>fuente1!H124</f>
        <v>0</v>
      </c>
      <c r="I153" s="14">
        <f>fuente1!I124</f>
        <v>0</v>
      </c>
      <c r="J153" s="18"/>
    </row>
    <row r="154" spans="1:10" x14ac:dyDescent="0.2">
      <c r="A154" s="1"/>
      <c r="B154" s="2" t="s">
        <v>81</v>
      </c>
      <c r="C154" s="6">
        <v>9500</v>
      </c>
      <c r="D154" s="14">
        <f>fuente1!D125</f>
        <v>0</v>
      </c>
      <c r="E154" s="14">
        <f>fuente1!E125</f>
        <v>0</v>
      </c>
      <c r="F154" s="14">
        <f>fuente1!F125</f>
        <v>0</v>
      </c>
      <c r="G154" s="14">
        <f>fuente1!G125</f>
        <v>0</v>
      </c>
      <c r="H154" s="14">
        <f>fuente1!H125</f>
        <v>0</v>
      </c>
      <c r="I154" s="14">
        <f>fuente1!I125</f>
        <v>0</v>
      </c>
      <c r="J154" s="18"/>
    </row>
    <row r="155" spans="1:10" x14ac:dyDescent="0.2">
      <c r="A155" s="1"/>
      <c r="B155" s="2" t="s">
        <v>82</v>
      </c>
      <c r="C155" s="6">
        <v>9600</v>
      </c>
      <c r="D155" s="14">
        <f>fuente1!D126</f>
        <v>0</v>
      </c>
      <c r="E155" s="14">
        <f>fuente1!E126</f>
        <v>0</v>
      </c>
      <c r="F155" s="14">
        <f>fuente1!F126</f>
        <v>0</v>
      </c>
      <c r="G155" s="14">
        <f>fuente1!G126</f>
        <v>0</v>
      </c>
      <c r="H155" s="14">
        <f>fuente1!H126</f>
        <v>0</v>
      </c>
      <c r="I155" s="14">
        <f>fuente1!I126</f>
        <v>0</v>
      </c>
      <c r="J155" s="18"/>
    </row>
    <row r="156" spans="1:10" x14ac:dyDescent="0.2">
      <c r="A156" s="1"/>
      <c r="B156" s="2" t="s">
        <v>83</v>
      </c>
      <c r="C156" s="6">
        <v>9900</v>
      </c>
      <c r="D156" s="14">
        <f>fuente1!D127</f>
        <v>0</v>
      </c>
      <c r="E156" s="14">
        <f>fuente1!E127</f>
        <v>0</v>
      </c>
      <c r="F156" s="14">
        <f>fuente1!F127</f>
        <v>0</v>
      </c>
      <c r="G156" s="14">
        <f>fuente1!G127</f>
        <v>0</v>
      </c>
      <c r="H156" s="14">
        <f>fuente1!H127</f>
        <v>0</v>
      </c>
      <c r="I156" s="14">
        <f>fuente1!I127</f>
        <v>0</v>
      </c>
      <c r="J156" s="18"/>
    </row>
    <row r="157" spans="1:10" x14ac:dyDescent="0.2">
      <c r="A157" s="1"/>
      <c r="B157" s="2"/>
      <c r="C157" s="8"/>
      <c r="D157" s="14"/>
      <c r="E157" s="15"/>
      <c r="F157" s="15"/>
      <c r="G157" s="15"/>
      <c r="H157" s="15"/>
      <c r="I157" s="15"/>
      <c r="J157" s="18"/>
    </row>
    <row r="158" spans="1:10" x14ac:dyDescent="0.2">
      <c r="A158" s="39" t="s">
        <v>85</v>
      </c>
      <c r="B158" s="40"/>
      <c r="C158" s="10">
        <f t="shared" ref="C158" si="22">C10+C84</f>
        <v>630600</v>
      </c>
      <c r="D158" s="13">
        <f t="shared" ref="D158:I158" si="23">D10+D84</f>
        <v>65605412298</v>
      </c>
      <c r="E158" s="13">
        <f t="shared" si="23"/>
        <v>11270614191.279999</v>
      </c>
      <c r="F158" s="13">
        <f t="shared" si="23"/>
        <v>76876026489.280014</v>
      </c>
      <c r="G158" s="13">
        <f t="shared" si="23"/>
        <v>74857269629.669998</v>
      </c>
      <c r="H158" s="13">
        <f t="shared" si="23"/>
        <v>68453338474.620003</v>
      </c>
      <c r="I158" s="13">
        <f t="shared" si="23"/>
        <v>2018756859.6100121</v>
      </c>
      <c r="J158" s="18"/>
    </row>
    <row r="159" spans="1:10" ht="13.5" thickBot="1" x14ac:dyDescent="0.25">
      <c r="A159" s="3"/>
      <c r="B159" s="5"/>
      <c r="C159" s="9"/>
      <c r="D159" s="7"/>
      <c r="E159" s="4"/>
      <c r="F159" s="4"/>
      <c r="G159" s="4"/>
      <c r="H159" s="4"/>
      <c r="I159" s="4"/>
      <c r="J159" s="18"/>
    </row>
    <row r="163" spans="5:5" x14ac:dyDescent="0.2">
      <c r="E163" s="18"/>
    </row>
  </sheetData>
  <mergeCells count="32">
    <mergeCell ref="A2:I2"/>
    <mergeCell ref="A3:I3"/>
    <mergeCell ref="A4:I4"/>
    <mergeCell ref="A5:I5"/>
    <mergeCell ref="A7:I7"/>
    <mergeCell ref="A6:I6"/>
    <mergeCell ref="A75:B75"/>
    <mergeCell ref="A83:B83"/>
    <mergeCell ref="A8:B9"/>
    <mergeCell ref="D8:H8"/>
    <mergeCell ref="I8:I9"/>
    <mergeCell ref="A39:B39"/>
    <mergeCell ref="A49:B49"/>
    <mergeCell ref="A59:B59"/>
    <mergeCell ref="A63:B63"/>
    <mergeCell ref="A71:B71"/>
    <mergeCell ref="J5:K10"/>
    <mergeCell ref="A137:B137"/>
    <mergeCell ref="A145:B145"/>
    <mergeCell ref="A149:B149"/>
    <mergeCell ref="A158:B158"/>
    <mergeCell ref="A85:B85"/>
    <mergeCell ref="A93:B93"/>
    <mergeCell ref="A103:B103"/>
    <mergeCell ref="A113:B113"/>
    <mergeCell ref="A123:B123"/>
    <mergeCell ref="A133:B133"/>
    <mergeCell ref="A84:B84"/>
    <mergeCell ref="A10:B10"/>
    <mergeCell ref="A11:B11"/>
    <mergeCell ref="A19:B19"/>
    <mergeCell ref="A29:B29"/>
  </mergeCells>
  <printOptions horizontalCentered="1"/>
  <pageMargins left="0" right="0" top="0" bottom="0" header="0.31496062992125984" footer="0.31496062992125984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8"/>
  <sheetViews>
    <sheetView topLeftCell="C1" zoomScale="80" zoomScaleNormal="80" workbookViewId="0">
      <selection activeCell="I2" sqref="I2"/>
    </sheetView>
  </sheetViews>
  <sheetFormatPr baseColWidth="10" defaultColWidth="11.42578125" defaultRowHeight="12.75" x14ac:dyDescent="0.2"/>
  <cols>
    <col min="1" max="1" width="45.5703125" bestFit="1" customWidth="1"/>
    <col min="2" max="2" width="64.140625" bestFit="1" customWidth="1"/>
    <col min="3" max="3" width="84.28515625" bestFit="1" customWidth="1"/>
    <col min="4" max="4" width="22.85546875" bestFit="1" customWidth="1"/>
    <col min="5" max="5" width="29" bestFit="1" customWidth="1"/>
    <col min="6" max="8" width="22.85546875" bestFit="1" customWidth="1"/>
    <col min="9" max="9" width="21.7109375" bestFit="1" customWidth="1"/>
    <col min="10" max="10" width="18.7109375" bestFit="1" customWidth="1"/>
  </cols>
  <sheetData>
    <row r="1" spans="1:10" ht="25.5" x14ac:dyDescent="0.2">
      <c r="A1" s="20" t="s">
        <v>88</v>
      </c>
      <c r="B1" s="20" t="s">
        <v>89</v>
      </c>
      <c r="C1" s="20" t="s">
        <v>88</v>
      </c>
      <c r="D1" s="34" t="s">
        <v>161</v>
      </c>
      <c r="E1" s="34" t="s">
        <v>162</v>
      </c>
      <c r="F1" s="34" t="s">
        <v>163</v>
      </c>
      <c r="G1" s="34" t="s">
        <v>164</v>
      </c>
      <c r="H1" s="34" t="s">
        <v>165</v>
      </c>
      <c r="I1" s="34" t="s">
        <v>166</v>
      </c>
    </row>
    <row r="2" spans="1:10" x14ac:dyDescent="0.2">
      <c r="A2" s="19" t="s">
        <v>169</v>
      </c>
      <c r="B2" s="19" t="s">
        <v>90</v>
      </c>
      <c r="C2" s="19" t="s">
        <v>91</v>
      </c>
      <c r="D2" s="31">
        <v>3228880811</v>
      </c>
      <c r="E2" s="22">
        <v>257529458.52000001</v>
      </c>
      <c r="F2" s="31">
        <v>3486410269.52</v>
      </c>
      <c r="G2" s="22">
        <v>3428047698.52</v>
      </c>
      <c r="H2" s="22">
        <v>3487762751.1100001</v>
      </c>
      <c r="I2" s="31">
        <v>58362571</v>
      </c>
      <c r="J2" s="35"/>
    </row>
    <row r="3" spans="1:10" x14ac:dyDescent="0.2">
      <c r="A3" s="19" t="s">
        <v>92</v>
      </c>
      <c r="B3" s="19" t="s">
        <v>92</v>
      </c>
      <c r="C3" s="19" t="s">
        <v>93</v>
      </c>
      <c r="D3" s="31">
        <v>189452424</v>
      </c>
      <c r="E3" s="22">
        <v>-19451434.52</v>
      </c>
      <c r="F3" s="31">
        <v>170000989.47999999</v>
      </c>
      <c r="G3" s="22">
        <v>170000989.47999999</v>
      </c>
      <c r="H3" s="22">
        <v>160659290.34999999</v>
      </c>
      <c r="I3" s="32">
        <v>0</v>
      </c>
    </row>
    <row r="4" spans="1:10" x14ac:dyDescent="0.2">
      <c r="A4" s="19" t="s">
        <v>92</v>
      </c>
      <c r="B4" s="19" t="s">
        <v>92</v>
      </c>
      <c r="C4" s="19" t="s">
        <v>94</v>
      </c>
      <c r="D4" s="31">
        <v>1978627247</v>
      </c>
      <c r="E4" s="22">
        <v>-361981291.08999997</v>
      </c>
      <c r="F4" s="31">
        <v>1616645955.9100001</v>
      </c>
      <c r="G4" s="22">
        <v>1616645955.9100001</v>
      </c>
      <c r="H4" s="22">
        <v>1604253531.8599999</v>
      </c>
      <c r="I4" s="32">
        <v>0</v>
      </c>
    </row>
    <row r="5" spans="1:10" x14ac:dyDescent="0.2">
      <c r="A5" s="19" t="s">
        <v>92</v>
      </c>
      <c r="B5" s="19" t="s">
        <v>92</v>
      </c>
      <c r="C5" s="19" t="s">
        <v>95</v>
      </c>
      <c r="D5" s="31">
        <v>1317963898</v>
      </c>
      <c r="E5" s="22">
        <v>-393771613.13</v>
      </c>
      <c r="F5" s="31">
        <v>924192284.87</v>
      </c>
      <c r="G5" s="22">
        <v>924192284.87</v>
      </c>
      <c r="H5" s="22">
        <v>495341612.13</v>
      </c>
      <c r="I5" s="32">
        <v>0</v>
      </c>
    </row>
    <row r="6" spans="1:10" x14ac:dyDescent="0.2">
      <c r="A6" s="19" t="s">
        <v>92</v>
      </c>
      <c r="B6" s="19" t="s">
        <v>92</v>
      </c>
      <c r="C6" s="19" t="s">
        <v>96</v>
      </c>
      <c r="D6" s="31">
        <v>1234746620</v>
      </c>
      <c r="E6" s="22">
        <v>268245853.13</v>
      </c>
      <c r="F6" s="31">
        <v>1502992473.1300001</v>
      </c>
      <c r="G6" s="22">
        <v>1502992473.1300001</v>
      </c>
      <c r="H6" s="22">
        <v>1452123064.8099999</v>
      </c>
      <c r="I6" s="32">
        <v>0</v>
      </c>
    </row>
    <row r="7" spans="1:10" x14ac:dyDescent="0.2">
      <c r="A7" s="19" t="s">
        <v>92</v>
      </c>
      <c r="B7" s="19" t="s">
        <v>92</v>
      </c>
      <c r="C7" s="19" t="s">
        <v>97</v>
      </c>
      <c r="D7" s="31">
        <v>219940491</v>
      </c>
      <c r="E7" s="22">
        <v>-219852703.08000001</v>
      </c>
      <c r="F7" s="31">
        <v>87787.92</v>
      </c>
      <c r="G7" s="23">
        <v>0</v>
      </c>
      <c r="H7" s="23">
        <v>0</v>
      </c>
      <c r="I7" s="31">
        <v>87787.92</v>
      </c>
    </row>
    <row r="8" spans="1:10" x14ac:dyDescent="0.2">
      <c r="A8" s="19" t="s">
        <v>92</v>
      </c>
      <c r="B8" s="19" t="s">
        <v>92</v>
      </c>
      <c r="C8" s="19" t="s">
        <v>98</v>
      </c>
      <c r="D8" s="31">
        <v>10070000</v>
      </c>
      <c r="E8" s="22">
        <v>-9444375</v>
      </c>
      <c r="F8" s="31">
        <v>625625</v>
      </c>
      <c r="G8" s="22">
        <v>625625</v>
      </c>
      <c r="H8" s="22">
        <v>625625</v>
      </c>
      <c r="I8" s="32">
        <v>0</v>
      </c>
    </row>
    <row r="9" spans="1:10" x14ac:dyDescent="0.2">
      <c r="A9" s="19" t="s">
        <v>92</v>
      </c>
      <c r="B9" s="19" t="s">
        <v>99</v>
      </c>
      <c r="C9" s="19" t="s">
        <v>100</v>
      </c>
      <c r="D9" s="31">
        <v>176015665</v>
      </c>
      <c r="E9" s="22">
        <v>-123581525.86</v>
      </c>
      <c r="F9" s="31">
        <v>52434139.140000001</v>
      </c>
      <c r="G9" s="22">
        <v>52421042.369999997</v>
      </c>
      <c r="H9" s="22">
        <v>22365139.59</v>
      </c>
      <c r="I9" s="31">
        <v>13096.77</v>
      </c>
    </row>
    <row r="10" spans="1:10" x14ac:dyDescent="0.2">
      <c r="A10" s="19" t="s">
        <v>92</v>
      </c>
      <c r="B10" s="19" t="s">
        <v>92</v>
      </c>
      <c r="C10" s="19" t="s">
        <v>101</v>
      </c>
      <c r="D10" s="31">
        <v>213874809</v>
      </c>
      <c r="E10" s="22">
        <v>34286384.810000002</v>
      </c>
      <c r="F10" s="31">
        <v>248161193.81</v>
      </c>
      <c r="G10" s="22">
        <v>248161193.81</v>
      </c>
      <c r="H10" s="22">
        <v>74793968.780000001</v>
      </c>
      <c r="I10" s="32">
        <v>0</v>
      </c>
    </row>
    <row r="11" spans="1:10" x14ac:dyDescent="0.2">
      <c r="A11" s="19" t="s">
        <v>92</v>
      </c>
      <c r="B11" s="19" t="s">
        <v>92</v>
      </c>
      <c r="C11" s="19" t="s">
        <v>102</v>
      </c>
      <c r="D11" s="31">
        <v>960288</v>
      </c>
      <c r="E11" s="22">
        <v>-140635.20000000001</v>
      </c>
      <c r="F11" s="31">
        <v>819652.8</v>
      </c>
      <c r="G11" s="22">
        <v>819652.8</v>
      </c>
      <c r="H11" s="22">
        <v>49825.48</v>
      </c>
      <c r="I11" s="32">
        <v>0</v>
      </c>
    </row>
    <row r="12" spans="1:10" x14ac:dyDescent="0.2">
      <c r="A12" s="19" t="s">
        <v>92</v>
      </c>
      <c r="B12" s="19" t="s">
        <v>92</v>
      </c>
      <c r="C12" s="19" t="s">
        <v>103</v>
      </c>
      <c r="D12" s="31">
        <v>20143610</v>
      </c>
      <c r="E12" s="22">
        <v>140542106.91999999</v>
      </c>
      <c r="F12" s="31">
        <v>160685716.91999999</v>
      </c>
      <c r="G12" s="22">
        <v>160685716.91999999</v>
      </c>
      <c r="H12" s="22">
        <v>148081238.72</v>
      </c>
      <c r="I12" s="32">
        <v>0</v>
      </c>
    </row>
    <row r="13" spans="1:10" x14ac:dyDescent="0.2">
      <c r="A13" s="19" t="s">
        <v>92</v>
      </c>
      <c r="B13" s="19" t="s">
        <v>92</v>
      </c>
      <c r="C13" s="19" t="s">
        <v>104</v>
      </c>
      <c r="D13" s="31">
        <v>9621171</v>
      </c>
      <c r="E13" s="22">
        <v>34771354.359999999</v>
      </c>
      <c r="F13" s="31">
        <v>44392525.359999999</v>
      </c>
      <c r="G13" s="22">
        <v>44392525.359999999</v>
      </c>
      <c r="H13" s="22">
        <v>29686331.940000001</v>
      </c>
      <c r="I13" s="32">
        <v>0</v>
      </c>
    </row>
    <row r="14" spans="1:10" x14ac:dyDescent="0.2">
      <c r="A14" s="19" t="s">
        <v>92</v>
      </c>
      <c r="B14" s="19" t="s">
        <v>92</v>
      </c>
      <c r="C14" s="19" t="s">
        <v>105</v>
      </c>
      <c r="D14" s="31">
        <v>168704187</v>
      </c>
      <c r="E14" s="22">
        <v>44940458.469999999</v>
      </c>
      <c r="F14" s="31">
        <v>213644645.47</v>
      </c>
      <c r="G14" s="22">
        <v>213644645.47</v>
      </c>
      <c r="H14" s="22">
        <v>156548246.44</v>
      </c>
      <c r="I14" s="32">
        <v>0</v>
      </c>
    </row>
    <row r="15" spans="1:10" x14ac:dyDescent="0.2">
      <c r="A15" s="19" t="s">
        <v>92</v>
      </c>
      <c r="B15" s="19" t="s">
        <v>92</v>
      </c>
      <c r="C15" s="19" t="s">
        <v>106</v>
      </c>
      <c r="D15" s="31">
        <v>127880577</v>
      </c>
      <c r="E15" s="22">
        <v>-103896260.51000001</v>
      </c>
      <c r="F15" s="31">
        <v>23984316.489999998</v>
      </c>
      <c r="G15" s="22">
        <v>23984316.489999998</v>
      </c>
      <c r="H15" s="22">
        <v>18216432.030000001</v>
      </c>
      <c r="I15" s="32">
        <v>0</v>
      </c>
    </row>
    <row r="16" spans="1:10" x14ac:dyDescent="0.2">
      <c r="A16" s="19" t="s">
        <v>92</v>
      </c>
      <c r="B16" s="19" t="s">
        <v>92</v>
      </c>
      <c r="C16" s="19" t="s">
        <v>107</v>
      </c>
      <c r="D16" s="31">
        <v>6109518</v>
      </c>
      <c r="E16" s="22">
        <v>23092455.82</v>
      </c>
      <c r="F16" s="31">
        <v>29201973.82</v>
      </c>
      <c r="G16" s="22">
        <v>29201973.82</v>
      </c>
      <c r="H16" s="22">
        <v>8590956.3800000008</v>
      </c>
      <c r="I16" s="32">
        <v>0</v>
      </c>
    </row>
    <row r="17" spans="1:9" x14ac:dyDescent="0.2">
      <c r="A17" s="19" t="s">
        <v>92</v>
      </c>
      <c r="B17" s="19" t="s">
        <v>92</v>
      </c>
      <c r="C17" s="19" t="s">
        <v>108</v>
      </c>
      <c r="D17" s="31">
        <v>22017006</v>
      </c>
      <c r="E17" s="22">
        <v>-17954983.539999999</v>
      </c>
      <c r="F17" s="31">
        <v>4062022.46</v>
      </c>
      <c r="G17" s="22">
        <v>3883422.46</v>
      </c>
      <c r="H17" s="22">
        <v>2047128.85</v>
      </c>
      <c r="I17" s="31">
        <v>178600</v>
      </c>
    </row>
    <row r="18" spans="1:9" x14ac:dyDescent="0.2">
      <c r="A18" s="19" t="s">
        <v>92</v>
      </c>
      <c r="B18" s="19" t="s">
        <v>109</v>
      </c>
      <c r="C18" s="19" t="s">
        <v>110</v>
      </c>
      <c r="D18" s="31">
        <v>158175254</v>
      </c>
      <c r="E18" s="22">
        <v>281760613.38</v>
      </c>
      <c r="F18" s="31">
        <v>439935867.38</v>
      </c>
      <c r="G18" s="22">
        <v>437579552.88999999</v>
      </c>
      <c r="H18" s="22">
        <v>372071173.32999998</v>
      </c>
      <c r="I18" s="31">
        <v>2356314.4900000002</v>
      </c>
    </row>
    <row r="19" spans="1:9" x14ac:dyDescent="0.2">
      <c r="A19" s="19" t="s">
        <v>92</v>
      </c>
      <c r="B19" s="19" t="s">
        <v>92</v>
      </c>
      <c r="C19" s="19" t="s">
        <v>111</v>
      </c>
      <c r="D19" s="31">
        <v>396194694</v>
      </c>
      <c r="E19" s="22">
        <v>634431906.12</v>
      </c>
      <c r="F19" s="31">
        <v>1030626600.12</v>
      </c>
      <c r="G19" s="22">
        <v>1030626600.12</v>
      </c>
      <c r="H19" s="22">
        <v>758745116.97000003</v>
      </c>
      <c r="I19" s="32">
        <v>0</v>
      </c>
    </row>
    <row r="20" spans="1:9" x14ac:dyDescent="0.2">
      <c r="A20" s="19" t="s">
        <v>92</v>
      </c>
      <c r="B20" s="19" t="s">
        <v>92</v>
      </c>
      <c r="C20" s="19" t="s">
        <v>112</v>
      </c>
      <c r="D20" s="31">
        <v>149450344</v>
      </c>
      <c r="E20" s="22">
        <v>514817807.82999998</v>
      </c>
      <c r="F20" s="31">
        <v>664268151.83000004</v>
      </c>
      <c r="G20" s="22">
        <v>664244029.88</v>
      </c>
      <c r="H20" s="22">
        <v>538768101.45000005</v>
      </c>
      <c r="I20" s="31">
        <v>24121.95</v>
      </c>
    </row>
    <row r="21" spans="1:9" x14ac:dyDescent="0.2">
      <c r="A21" s="19" t="s">
        <v>92</v>
      </c>
      <c r="B21" s="19" t="s">
        <v>92</v>
      </c>
      <c r="C21" s="19" t="s">
        <v>113</v>
      </c>
      <c r="D21" s="31">
        <v>65675690</v>
      </c>
      <c r="E21" s="22">
        <v>-31113587.309999999</v>
      </c>
      <c r="F21" s="31">
        <v>34562102.689999998</v>
      </c>
      <c r="G21" s="22">
        <v>34562102.689999998</v>
      </c>
      <c r="H21" s="22">
        <v>26462757.890000001</v>
      </c>
      <c r="I21" s="32">
        <v>0</v>
      </c>
    </row>
    <row r="22" spans="1:9" x14ac:dyDescent="0.2">
      <c r="A22" s="19" t="s">
        <v>92</v>
      </c>
      <c r="B22" s="19" t="s">
        <v>92</v>
      </c>
      <c r="C22" s="19" t="s">
        <v>114</v>
      </c>
      <c r="D22" s="31">
        <v>129648061</v>
      </c>
      <c r="E22" s="22">
        <v>-8779753.9399999995</v>
      </c>
      <c r="F22" s="31">
        <v>120868307.06</v>
      </c>
      <c r="G22" s="22">
        <v>120868307.06</v>
      </c>
      <c r="H22" s="22">
        <v>73679198.260000005</v>
      </c>
      <c r="I22" s="32">
        <v>0</v>
      </c>
    </row>
    <row r="23" spans="1:9" x14ac:dyDescent="0.2">
      <c r="A23" s="19" t="s">
        <v>92</v>
      </c>
      <c r="B23" s="19" t="s">
        <v>92</v>
      </c>
      <c r="C23" s="19" t="s">
        <v>115</v>
      </c>
      <c r="D23" s="31">
        <v>257174045</v>
      </c>
      <c r="E23" s="22">
        <v>203694286.65000001</v>
      </c>
      <c r="F23" s="31">
        <v>460868331.64999998</v>
      </c>
      <c r="G23" s="22">
        <v>460868331.64999998</v>
      </c>
      <c r="H23" s="22">
        <v>420714738.63</v>
      </c>
      <c r="I23" s="32">
        <v>0</v>
      </c>
    </row>
    <row r="24" spans="1:9" x14ac:dyDescent="0.2">
      <c r="A24" s="19" t="s">
        <v>92</v>
      </c>
      <c r="B24" s="19" t="s">
        <v>92</v>
      </c>
      <c r="C24" s="19" t="s">
        <v>116</v>
      </c>
      <c r="D24" s="31">
        <v>83184704</v>
      </c>
      <c r="E24" s="22">
        <v>-62600241.399999999</v>
      </c>
      <c r="F24" s="31">
        <v>20584462.600000001</v>
      </c>
      <c r="G24" s="22">
        <v>20584462.600000001</v>
      </c>
      <c r="H24" s="22">
        <v>14798044.560000001</v>
      </c>
      <c r="I24" s="32">
        <v>0</v>
      </c>
    </row>
    <row r="25" spans="1:9" x14ac:dyDescent="0.2">
      <c r="A25" s="19" t="s">
        <v>92</v>
      </c>
      <c r="B25" s="19" t="s">
        <v>92</v>
      </c>
      <c r="C25" s="19" t="s">
        <v>117</v>
      </c>
      <c r="D25" s="31">
        <v>36886000</v>
      </c>
      <c r="E25" s="22">
        <v>-9739085.2599999998</v>
      </c>
      <c r="F25" s="31">
        <v>27146914.739999998</v>
      </c>
      <c r="G25" s="22">
        <v>27146914.739999998</v>
      </c>
      <c r="H25" s="22">
        <v>13143030.24</v>
      </c>
      <c r="I25" s="32">
        <v>0</v>
      </c>
    </row>
    <row r="26" spans="1:9" x14ac:dyDescent="0.2">
      <c r="A26" s="19" t="s">
        <v>92</v>
      </c>
      <c r="B26" s="19" t="s">
        <v>92</v>
      </c>
      <c r="C26" s="19" t="s">
        <v>118</v>
      </c>
      <c r="D26" s="31">
        <v>268705005</v>
      </c>
      <c r="E26" s="22">
        <v>-11012284</v>
      </c>
      <c r="F26" s="31">
        <v>257692721</v>
      </c>
      <c r="G26" s="22">
        <v>257687585.16</v>
      </c>
      <c r="H26" s="22">
        <v>41774387.920000002</v>
      </c>
      <c r="I26" s="31">
        <v>5135.84</v>
      </c>
    </row>
    <row r="27" spans="1:9" x14ac:dyDescent="0.2">
      <c r="A27" s="19" t="s">
        <v>92</v>
      </c>
      <c r="B27" s="19" t="s">
        <v>119</v>
      </c>
      <c r="C27" s="19" t="s">
        <v>120</v>
      </c>
      <c r="D27" s="31">
        <v>4208042117</v>
      </c>
      <c r="E27" s="22">
        <v>50954895.359999999</v>
      </c>
      <c r="F27" s="31">
        <v>4258997012.3600001</v>
      </c>
      <c r="G27" s="22">
        <v>4258997012.3600001</v>
      </c>
      <c r="H27" s="22">
        <v>3999198662.1300001</v>
      </c>
      <c r="I27" s="32">
        <v>0</v>
      </c>
    </row>
    <row r="28" spans="1:9" x14ac:dyDescent="0.2">
      <c r="A28" s="19" t="s">
        <v>92</v>
      </c>
      <c r="B28" s="19" t="s">
        <v>92</v>
      </c>
      <c r="C28" s="19" t="s">
        <v>121</v>
      </c>
      <c r="D28" s="31">
        <v>3384242167</v>
      </c>
      <c r="E28" s="22">
        <v>518397535.49000001</v>
      </c>
      <c r="F28" s="31">
        <v>3902639702.4899998</v>
      </c>
      <c r="G28" s="22">
        <v>3902727490.4099998</v>
      </c>
      <c r="H28" s="22">
        <v>2954090739.96</v>
      </c>
      <c r="I28" s="31">
        <v>-87787.92</v>
      </c>
    </row>
    <row r="29" spans="1:9" x14ac:dyDescent="0.2">
      <c r="A29" s="19" t="s">
        <v>92</v>
      </c>
      <c r="B29" s="19" t="s">
        <v>92</v>
      </c>
      <c r="C29" s="19" t="s">
        <v>122</v>
      </c>
      <c r="D29" s="31">
        <v>1201857453</v>
      </c>
      <c r="E29" s="22">
        <v>-232568152.65000001</v>
      </c>
      <c r="F29" s="31">
        <v>969289300.35000002</v>
      </c>
      <c r="G29" s="22">
        <v>969282565.09000003</v>
      </c>
      <c r="H29" s="22">
        <v>638595333.34000003</v>
      </c>
      <c r="I29" s="31">
        <v>6735.26</v>
      </c>
    </row>
    <row r="30" spans="1:9" x14ac:dyDescent="0.2">
      <c r="A30" s="19" t="s">
        <v>92</v>
      </c>
      <c r="B30" s="19" t="s">
        <v>92</v>
      </c>
      <c r="C30" s="19" t="s">
        <v>123</v>
      </c>
      <c r="D30" s="31">
        <v>839746254</v>
      </c>
      <c r="E30" s="22">
        <v>-127708683.27</v>
      </c>
      <c r="F30" s="31">
        <v>712037570.73000002</v>
      </c>
      <c r="G30" s="22">
        <v>712037570.73000002</v>
      </c>
      <c r="H30" s="22">
        <v>689861321.53999996</v>
      </c>
      <c r="I30" s="32">
        <v>0</v>
      </c>
    </row>
    <row r="31" spans="1:9" x14ac:dyDescent="0.2">
      <c r="A31" s="19" t="s">
        <v>92</v>
      </c>
      <c r="B31" s="19" t="s">
        <v>92</v>
      </c>
      <c r="C31" s="19" t="s">
        <v>124</v>
      </c>
      <c r="D31" s="31">
        <v>6163546</v>
      </c>
      <c r="E31" s="22">
        <v>-4004889.74</v>
      </c>
      <c r="F31" s="31">
        <v>2158656.2599999998</v>
      </c>
      <c r="G31" s="22">
        <v>2158656.2599999998</v>
      </c>
      <c r="H31" s="22">
        <v>2158656.2599999998</v>
      </c>
      <c r="I31" s="32">
        <v>0</v>
      </c>
    </row>
    <row r="32" spans="1:9" x14ac:dyDescent="0.2">
      <c r="A32" s="19" t="s">
        <v>92</v>
      </c>
      <c r="B32" s="19" t="s">
        <v>92</v>
      </c>
      <c r="C32" s="19" t="s">
        <v>125</v>
      </c>
      <c r="D32" s="31">
        <v>39910000</v>
      </c>
      <c r="E32" s="22">
        <v>-29856240</v>
      </c>
      <c r="F32" s="31">
        <v>10053760</v>
      </c>
      <c r="G32" s="22">
        <v>10053760</v>
      </c>
      <c r="H32" s="22">
        <v>4584560</v>
      </c>
      <c r="I32" s="32">
        <v>0</v>
      </c>
    </row>
    <row r="33" spans="1:9" x14ac:dyDescent="0.2">
      <c r="A33" s="19" t="s">
        <v>92</v>
      </c>
      <c r="B33" s="19" t="s">
        <v>92</v>
      </c>
      <c r="C33" s="19" t="s">
        <v>126</v>
      </c>
      <c r="D33" s="32">
        <v>0</v>
      </c>
      <c r="E33" s="23">
        <v>0</v>
      </c>
      <c r="F33" s="32">
        <v>0</v>
      </c>
      <c r="G33" s="23">
        <v>0</v>
      </c>
      <c r="H33" s="23">
        <v>0</v>
      </c>
      <c r="I33" s="32">
        <v>0</v>
      </c>
    </row>
    <row r="34" spans="1:9" x14ac:dyDescent="0.2">
      <c r="A34" s="19" t="s">
        <v>92</v>
      </c>
      <c r="B34" s="19" t="s">
        <v>92</v>
      </c>
      <c r="C34" s="19" t="s">
        <v>127</v>
      </c>
      <c r="D34" s="32">
        <v>0</v>
      </c>
      <c r="E34" s="23">
        <v>0</v>
      </c>
      <c r="F34" s="32">
        <v>0</v>
      </c>
      <c r="G34" s="23">
        <v>0</v>
      </c>
      <c r="H34" s="23">
        <v>0</v>
      </c>
      <c r="I34" s="32">
        <v>0</v>
      </c>
    </row>
    <row r="35" spans="1:9" x14ac:dyDescent="0.2">
      <c r="A35" s="19" t="s">
        <v>92</v>
      </c>
      <c r="B35" s="19" t="s">
        <v>92</v>
      </c>
      <c r="C35" s="19" t="s">
        <v>128</v>
      </c>
      <c r="D35" s="32">
        <v>0</v>
      </c>
      <c r="E35" s="23">
        <v>0</v>
      </c>
      <c r="F35" s="32">
        <v>0</v>
      </c>
      <c r="G35" s="23">
        <v>0</v>
      </c>
      <c r="H35" s="23">
        <v>0</v>
      </c>
      <c r="I35" s="32">
        <v>0</v>
      </c>
    </row>
    <row r="36" spans="1:9" x14ac:dyDescent="0.2">
      <c r="A36" s="19" t="s">
        <v>92</v>
      </c>
      <c r="B36" s="19" t="s">
        <v>129</v>
      </c>
      <c r="C36" s="19" t="s">
        <v>130</v>
      </c>
      <c r="D36" s="31">
        <v>4469855</v>
      </c>
      <c r="E36" s="22">
        <v>9139518.75</v>
      </c>
      <c r="F36" s="31">
        <v>13609373.75</v>
      </c>
      <c r="G36" s="22">
        <v>13609373.75</v>
      </c>
      <c r="H36" s="22">
        <v>8322928.8099999996</v>
      </c>
      <c r="I36" s="32">
        <v>0</v>
      </c>
    </row>
    <row r="37" spans="1:9" x14ac:dyDescent="0.2">
      <c r="A37" s="19" t="s">
        <v>92</v>
      </c>
      <c r="B37" s="19" t="s">
        <v>92</v>
      </c>
      <c r="C37" s="19" t="s">
        <v>131</v>
      </c>
      <c r="D37" s="32">
        <v>0</v>
      </c>
      <c r="E37" s="22">
        <v>726663.7</v>
      </c>
      <c r="F37" s="31">
        <v>726663.7</v>
      </c>
      <c r="G37" s="22">
        <v>726663.7</v>
      </c>
      <c r="H37" s="22">
        <v>195606.64</v>
      </c>
      <c r="I37" s="32">
        <v>0</v>
      </c>
    </row>
    <row r="38" spans="1:9" x14ac:dyDescent="0.2">
      <c r="A38" s="19" t="s">
        <v>92</v>
      </c>
      <c r="B38" s="19" t="s">
        <v>92</v>
      </c>
      <c r="C38" s="19" t="s">
        <v>132</v>
      </c>
      <c r="D38" s="32">
        <v>0</v>
      </c>
      <c r="E38" s="22">
        <v>21358.11</v>
      </c>
      <c r="F38" s="31">
        <v>21358.11</v>
      </c>
      <c r="G38" s="22">
        <v>21358.11</v>
      </c>
      <c r="H38" s="23">
        <v>0</v>
      </c>
      <c r="I38" s="32">
        <v>0</v>
      </c>
    </row>
    <row r="39" spans="1:9" x14ac:dyDescent="0.2">
      <c r="A39" s="19" t="s">
        <v>92</v>
      </c>
      <c r="B39" s="19" t="s">
        <v>92</v>
      </c>
      <c r="C39" s="19" t="s">
        <v>133</v>
      </c>
      <c r="D39" s="32">
        <v>0</v>
      </c>
      <c r="E39" s="22">
        <v>3190633.3</v>
      </c>
      <c r="F39" s="31">
        <v>3190633.3</v>
      </c>
      <c r="G39" s="22">
        <v>3190633.3</v>
      </c>
      <c r="H39" s="22">
        <v>1394973.3</v>
      </c>
      <c r="I39" s="32">
        <v>0</v>
      </c>
    </row>
    <row r="40" spans="1:9" x14ac:dyDescent="0.2">
      <c r="A40" s="19" t="s">
        <v>92</v>
      </c>
      <c r="B40" s="19" t="s">
        <v>92</v>
      </c>
      <c r="C40" s="19" t="s">
        <v>134</v>
      </c>
      <c r="D40" s="32">
        <v>0</v>
      </c>
      <c r="E40" s="22">
        <v>634971.31999999995</v>
      </c>
      <c r="F40" s="31">
        <v>634971.31999999995</v>
      </c>
      <c r="G40" s="22">
        <v>634971.31999999995</v>
      </c>
      <c r="H40" s="22">
        <v>329258</v>
      </c>
      <c r="I40" s="32">
        <v>0</v>
      </c>
    </row>
    <row r="41" spans="1:9" x14ac:dyDescent="0.2">
      <c r="A41" s="19" t="s">
        <v>92</v>
      </c>
      <c r="B41" s="19" t="s">
        <v>92</v>
      </c>
      <c r="C41" s="19" t="s">
        <v>135</v>
      </c>
      <c r="D41" s="32">
        <v>0</v>
      </c>
      <c r="E41" s="22">
        <v>618397.19999999995</v>
      </c>
      <c r="F41" s="31">
        <v>618397.19999999995</v>
      </c>
      <c r="G41" s="22">
        <v>618397.19999999995</v>
      </c>
      <c r="H41" s="22">
        <v>209835.93</v>
      </c>
      <c r="I41" s="32">
        <v>0</v>
      </c>
    </row>
    <row r="42" spans="1:9" x14ac:dyDescent="0.2">
      <c r="A42" s="19" t="s">
        <v>92</v>
      </c>
      <c r="B42" s="19" t="s">
        <v>92</v>
      </c>
      <c r="C42" s="19" t="s">
        <v>136</v>
      </c>
      <c r="D42" s="32">
        <v>0</v>
      </c>
      <c r="E42" s="23">
        <v>0</v>
      </c>
      <c r="F42" s="32">
        <v>0</v>
      </c>
      <c r="G42" s="23">
        <v>0</v>
      </c>
      <c r="H42" s="23">
        <v>0</v>
      </c>
      <c r="I42" s="32">
        <v>0</v>
      </c>
    </row>
    <row r="43" spans="1:9" x14ac:dyDescent="0.2">
      <c r="A43" s="19" t="s">
        <v>92</v>
      </c>
      <c r="B43" s="19" t="s">
        <v>92</v>
      </c>
      <c r="C43" s="19" t="s">
        <v>170</v>
      </c>
      <c r="D43" s="32">
        <v>0</v>
      </c>
      <c r="E43" s="23">
        <v>0</v>
      </c>
      <c r="F43" s="32">
        <v>0</v>
      </c>
      <c r="G43" s="23">
        <v>0</v>
      </c>
      <c r="H43" s="23">
        <v>0</v>
      </c>
      <c r="I43" s="32">
        <v>0</v>
      </c>
    </row>
    <row r="44" spans="1:9" x14ac:dyDescent="0.2">
      <c r="A44" s="19" t="s">
        <v>92</v>
      </c>
      <c r="B44" s="19" t="s">
        <v>92</v>
      </c>
      <c r="C44" s="19" t="s">
        <v>137</v>
      </c>
      <c r="D44" s="32">
        <v>0</v>
      </c>
      <c r="E44" s="22">
        <v>114960</v>
      </c>
      <c r="F44" s="31">
        <v>114960</v>
      </c>
      <c r="G44" s="22">
        <v>114960</v>
      </c>
      <c r="H44" s="22">
        <v>50000</v>
      </c>
      <c r="I44" s="32">
        <v>0</v>
      </c>
    </row>
    <row r="45" spans="1:9" x14ac:dyDescent="0.2">
      <c r="A45" s="19" t="s">
        <v>92</v>
      </c>
      <c r="B45" s="19" t="s">
        <v>138</v>
      </c>
      <c r="C45" s="19" t="s">
        <v>139</v>
      </c>
      <c r="D45" s="31">
        <v>151999999</v>
      </c>
      <c r="E45" s="22">
        <v>-53016439.299999997</v>
      </c>
      <c r="F45" s="31">
        <v>98983559.700000003</v>
      </c>
      <c r="G45" s="22">
        <v>89613790.209999993</v>
      </c>
      <c r="H45" s="22">
        <v>4761451.25</v>
      </c>
      <c r="I45" s="31">
        <v>9369769.4900000002</v>
      </c>
    </row>
    <row r="46" spans="1:9" x14ac:dyDescent="0.2">
      <c r="A46" s="19" t="s">
        <v>92</v>
      </c>
      <c r="B46" s="19" t="s">
        <v>92</v>
      </c>
      <c r="C46" s="19" t="s">
        <v>140</v>
      </c>
      <c r="D46" s="31">
        <v>739347463</v>
      </c>
      <c r="E46" s="22">
        <v>-715538365.27999997</v>
      </c>
      <c r="F46" s="31">
        <v>23809097.719999999</v>
      </c>
      <c r="G46" s="22">
        <v>23809097.719999999</v>
      </c>
      <c r="H46" s="23">
        <v>0</v>
      </c>
      <c r="I46" s="32">
        <v>0</v>
      </c>
    </row>
    <row r="47" spans="1:9" x14ac:dyDescent="0.2">
      <c r="A47" s="19" t="s">
        <v>92</v>
      </c>
      <c r="B47" s="19" t="s">
        <v>92</v>
      </c>
      <c r="C47" s="19" t="s">
        <v>171</v>
      </c>
      <c r="D47" s="32">
        <v>0</v>
      </c>
      <c r="E47" s="23">
        <v>0</v>
      </c>
      <c r="F47" s="32">
        <v>0</v>
      </c>
      <c r="G47" s="23">
        <v>0</v>
      </c>
      <c r="H47" s="23">
        <v>0</v>
      </c>
      <c r="I47" s="32">
        <v>0</v>
      </c>
    </row>
    <row r="48" spans="1:9" x14ac:dyDescent="0.2">
      <c r="A48" s="19" t="s">
        <v>92</v>
      </c>
      <c r="B48" s="19" t="s">
        <v>141</v>
      </c>
      <c r="C48" s="19" t="s">
        <v>142</v>
      </c>
      <c r="D48" s="32">
        <v>0</v>
      </c>
      <c r="E48" s="23">
        <v>0</v>
      </c>
      <c r="F48" s="32">
        <v>0</v>
      </c>
      <c r="G48" s="23">
        <v>0</v>
      </c>
      <c r="H48" s="23">
        <v>0</v>
      </c>
      <c r="I48" s="32">
        <v>0</v>
      </c>
    </row>
    <row r="49" spans="1:9" x14ac:dyDescent="0.2">
      <c r="A49" s="19" t="s">
        <v>92</v>
      </c>
      <c r="B49" s="19" t="s">
        <v>92</v>
      </c>
      <c r="C49" s="19" t="s">
        <v>172</v>
      </c>
      <c r="D49" s="32">
        <v>0</v>
      </c>
      <c r="E49" s="23">
        <v>0</v>
      </c>
      <c r="F49" s="32">
        <v>0</v>
      </c>
      <c r="G49" s="23">
        <v>0</v>
      </c>
      <c r="H49" s="23">
        <v>0</v>
      </c>
      <c r="I49" s="32">
        <v>0</v>
      </c>
    </row>
    <row r="50" spans="1:9" x14ac:dyDescent="0.2">
      <c r="A50" s="19" t="s">
        <v>92</v>
      </c>
      <c r="B50" s="19" t="s">
        <v>92</v>
      </c>
      <c r="C50" s="19" t="s">
        <v>143</v>
      </c>
      <c r="D50" s="32">
        <v>0</v>
      </c>
      <c r="E50" s="23">
        <v>0</v>
      </c>
      <c r="F50" s="32">
        <v>0</v>
      </c>
      <c r="G50" s="23">
        <v>0</v>
      </c>
      <c r="H50" s="23">
        <v>0</v>
      </c>
      <c r="I50" s="32">
        <v>0</v>
      </c>
    </row>
    <row r="51" spans="1:9" x14ac:dyDescent="0.2">
      <c r="A51" s="19" t="s">
        <v>92</v>
      </c>
      <c r="B51" s="19" t="s">
        <v>92</v>
      </c>
      <c r="C51" s="19" t="s">
        <v>144</v>
      </c>
      <c r="D51" s="32">
        <v>0</v>
      </c>
      <c r="E51" s="23">
        <v>0</v>
      </c>
      <c r="F51" s="32">
        <v>0</v>
      </c>
      <c r="G51" s="23">
        <v>0</v>
      </c>
      <c r="H51" s="23">
        <v>0</v>
      </c>
      <c r="I51" s="32">
        <v>0</v>
      </c>
    </row>
    <row r="52" spans="1:9" x14ac:dyDescent="0.2">
      <c r="A52" s="19" t="s">
        <v>92</v>
      </c>
      <c r="B52" s="19" t="s">
        <v>92</v>
      </c>
      <c r="C52" s="19" t="s">
        <v>145</v>
      </c>
      <c r="D52" s="31">
        <v>53420622</v>
      </c>
      <c r="E52" s="22">
        <v>17994378</v>
      </c>
      <c r="F52" s="31">
        <v>71415000</v>
      </c>
      <c r="G52" s="22">
        <v>71415000</v>
      </c>
      <c r="H52" s="22">
        <v>71415000</v>
      </c>
      <c r="I52" s="32">
        <v>0</v>
      </c>
    </row>
    <row r="53" spans="1:9" x14ac:dyDescent="0.2">
      <c r="A53" s="19" t="s">
        <v>92</v>
      </c>
      <c r="B53" s="19" t="s">
        <v>92</v>
      </c>
      <c r="C53" s="19" t="s">
        <v>146</v>
      </c>
      <c r="D53" s="32">
        <v>0</v>
      </c>
      <c r="E53" s="23">
        <v>0</v>
      </c>
      <c r="F53" s="32">
        <v>0</v>
      </c>
      <c r="G53" s="23">
        <v>0</v>
      </c>
      <c r="H53" s="23">
        <v>0</v>
      </c>
      <c r="I53" s="32">
        <v>0</v>
      </c>
    </row>
    <row r="54" spans="1:9" x14ac:dyDescent="0.2">
      <c r="A54" s="19" t="s">
        <v>92</v>
      </c>
      <c r="B54" s="19" t="s">
        <v>92</v>
      </c>
      <c r="C54" s="19" t="s">
        <v>147</v>
      </c>
      <c r="D54" s="31">
        <v>32580830</v>
      </c>
      <c r="E54" s="22">
        <v>16258365.560000001</v>
      </c>
      <c r="F54" s="31">
        <v>48839195.560000002</v>
      </c>
      <c r="G54" s="23">
        <v>0</v>
      </c>
      <c r="H54" s="23">
        <v>0</v>
      </c>
      <c r="I54" s="31">
        <v>48839195.560000002</v>
      </c>
    </row>
    <row r="55" spans="1:9" x14ac:dyDescent="0.2">
      <c r="A55" s="19" t="s">
        <v>92</v>
      </c>
      <c r="B55" s="19" t="s">
        <v>148</v>
      </c>
      <c r="C55" s="19" t="s">
        <v>149</v>
      </c>
      <c r="D55" s="31">
        <v>5795655356</v>
      </c>
      <c r="E55" s="22">
        <v>524402018</v>
      </c>
      <c r="F55" s="31">
        <v>6320057374</v>
      </c>
      <c r="G55" s="22">
        <v>6318690524</v>
      </c>
      <c r="H55" s="22">
        <v>6210228722.3400002</v>
      </c>
      <c r="I55" s="31">
        <v>1366850</v>
      </c>
    </row>
    <row r="56" spans="1:9" x14ac:dyDescent="0.2">
      <c r="A56" s="19" t="s">
        <v>92</v>
      </c>
      <c r="B56" s="19" t="s">
        <v>92</v>
      </c>
      <c r="C56" s="19" t="s">
        <v>150</v>
      </c>
      <c r="D56" s="32">
        <v>0</v>
      </c>
      <c r="E56" s="22">
        <v>70000000</v>
      </c>
      <c r="F56" s="31">
        <v>70000000</v>
      </c>
      <c r="G56" s="23">
        <v>0</v>
      </c>
      <c r="H56" s="23">
        <v>0</v>
      </c>
      <c r="I56" s="31">
        <v>70000000</v>
      </c>
    </row>
    <row r="57" spans="1:9" x14ac:dyDescent="0.2">
      <c r="A57" s="19" t="s">
        <v>92</v>
      </c>
      <c r="B57" s="19" t="s">
        <v>92</v>
      </c>
      <c r="C57" s="19" t="s">
        <v>151</v>
      </c>
      <c r="D57" s="32">
        <v>0</v>
      </c>
      <c r="E57" s="22">
        <v>558474663.88</v>
      </c>
      <c r="F57" s="31">
        <v>558474663.88</v>
      </c>
      <c r="G57" s="22">
        <v>413526396.74000001</v>
      </c>
      <c r="H57" s="22">
        <v>334845654.99000001</v>
      </c>
      <c r="I57" s="31">
        <v>144948267.13999999</v>
      </c>
    </row>
    <row r="58" spans="1:9" x14ac:dyDescent="0.2">
      <c r="A58" s="19" t="s">
        <v>92</v>
      </c>
      <c r="B58" s="19" t="s">
        <v>152</v>
      </c>
      <c r="C58" s="19" t="s">
        <v>153</v>
      </c>
      <c r="D58" s="31">
        <v>64818225</v>
      </c>
      <c r="E58" s="22">
        <v>28614798.82</v>
      </c>
      <c r="F58" s="31">
        <v>93433023.819999993</v>
      </c>
      <c r="G58" s="22">
        <v>93433024.030000001</v>
      </c>
      <c r="H58" s="22">
        <v>91178717.359999999</v>
      </c>
      <c r="I58" s="31">
        <v>-0.21</v>
      </c>
    </row>
    <row r="59" spans="1:9" x14ac:dyDescent="0.2">
      <c r="A59" s="19" t="s">
        <v>92</v>
      </c>
      <c r="B59" s="19" t="s">
        <v>92</v>
      </c>
      <c r="C59" s="19" t="s">
        <v>154</v>
      </c>
      <c r="D59" s="31">
        <v>627517047</v>
      </c>
      <c r="E59" s="22">
        <v>147987495.22999999</v>
      </c>
      <c r="F59" s="31">
        <v>775504542.23000002</v>
      </c>
      <c r="G59" s="22">
        <v>775504542.23000002</v>
      </c>
      <c r="H59" s="22">
        <v>737653508.55999994</v>
      </c>
      <c r="I59" s="32">
        <v>0</v>
      </c>
    </row>
    <row r="60" spans="1:9" x14ac:dyDescent="0.2">
      <c r="A60" s="19" t="s">
        <v>92</v>
      </c>
      <c r="B60" s="19" t="s">
        <v>92</v>
      </c>
      <c r="C60" s="19" t="s">
        <v>155</v>
      </c>
      <c r="D60" s="31">
        <v>468009937</v>
      </c>
      <c r="E60" s="22">
        <v>-243199325.00999999</v>
      </c>
      <c r="F60" s="31">
        <v>224810611.99000001</v>
      </c>
      <c r="G60" s="22">
        <v>224810611.99000001</v>
      </c>
      <c r="H60" s="22">
        <v>131295465.36</v>
      </c>
      <c r="I60" s="32">
        <v>0</v>
      </c>
    </row>
    <row r="61" spans="1:9" x14ac:dyDescent="0.2">
      <c r="A61" s="19" t="s">
        <v>92</v>
      </c>
      <c r="B61" s="19" t="s">
        <v>92</v>
      </c>
      <c r="C61" s="19" t="s">
        <v>156</v>
      </c>
      <c r="D61" s="31">
        <v>21178040</v>
      </c>
      <c r="E61" s="22">
        <v>-7724715.3399999999</v>
      </c>
      <c r="F61" s="31">
        <v>13453324.66</v>
      </c>
      <c r="G61" s="22">
        <v>13453324.66</v>
      </c>
      <c r="H61" s="22">
        <v>8631566.1500000004</v>
      </c>
      <c r="I61" s="32">
        <v>0</v>
      </c>
    </row>
    <row r="62" spans="1:9" x14ac:dyDescent="0.2">
      <c r="A62" s="19" t="s">
        <v>92</v>
      </c>
      <c r="B62" s="19" t="s">
        <v>92</v>
      </c>
      <c r="C62" s="19" t="s">
        <v>157</v>
      </c>
      <c r="D62" s="32">
        <v>0</v>
      </c>
      <c r="E62" s="22">
        <v>9435000</v>
      </c>
      <c r="F62" s="31">
        <v>9435000</v>
      </c>
      <c r="G62" s="22">
        <v>9435000</v>
      </c>
      <c r="H62" s="22">
        <v>9435000</v>
      </c>
      <c r="I62" s="32">
        <v>0</v>
      </c>
    </row>
    <row r="63" spans="1:9" x14ac:dyDescent="0.2">
      <c r="A63" s="19" t="s">
        <v>92</v>
      </c>
      <c r="B63" s="19" t="s">
        <v>92</v>
      </c>
      <c r="C63" s="19" t="s">
        <v>158</v>
      </c>
      <c r="D63" s="32">
        <v>0</v>
      </c>
      <c r="E63" s="23">
        <v>0</v>
      </c>
      <c r="F63" s="32">
        <v>0</v>
      </c>
      <c r="G63" s="23">
        <v>0</v>
      </c>
      <c r="H63" s="23">
        <v>0</v>
      </c>
      <c r="I63" s="32">
        <v>0</v>
      </c>
    </row>
    <row r="64" spans="1:9" x14ac:dyDescent="0.2">
      <c r="A64" s="19" t="s">
        <v>92</v>
      </c>
      <c r="B64" s="19" t="s">
        <v>92</v>
      </c>
      <c r="C64" s="19" t="s">
        <v>159</v>
      </c>
      <c r="D64" s="31">
        <v>248207925</v>
      </c>
      <c r="E64" s="22">
        <v>614943116</v>
      </c>
      <c r="F64" s="31">
        <v>863151041</v>
      </c>
      <c r="G64" s="23">
        <v>0</v>
      </c>
      <c r="H64" s="23">
        <v>0</v>
      </c>
      <c r="I64" s="31">
        <v>863151041</v>
      </c>
    </row>
    <row r="65" spans="1:9" x14ac:dyDescent="0.2">
      <c r="A65" s="19" t="s">
        <v>173</v>
      </c>
      <c r="B65" s="19" t="s">
        <v>90</v>
      </c>
      <c r="C65" s="19" t="s">
        <v>91</v>
      </c>
      <c r="D65" s="31">
        <v>7460580093</v>
      </c>
      <c r="E65" s="22">
        <v>1699579313.01</v>
      </c>
      <c r="F65" s="31">
        <v>9160159406.0100002</v>
      </c>
      <c r="G65" s="22">
        <v>8887765974</v>
      </c>
      <c r="H65" s="22">
        <v>8638442453.9300003</v>
      </c>
      <c r="I65" s="31">
        <v>272393432.00999999</v>
      </c>
    </row>
    <row r="66" spans="1:9" x14ac:dyDescent="0.2">
      <c r="A66" s="19" t="s">
        <v>92</v>
      </c>
      <c r="B66" s="19" t="s">
        <v>92</v>
      </c>
      <c r="C66" s="19" t="s">
        <v>93</v>
      </c>
      <c r="D66" s="31">
        <v>39423065</v>
      </c>
      <c r="E66" s="22">
        <v>147864964.52000001</v>
      </c>
      <c r="F66" s="31">
        <v>187288029.52000001</v>
      </c>
      <c r="G66" s="22">
        <v>185598186.00999999</v>
      </c>
      <c r="H66" s="22">
        <v>185003012.72</v>
      </c>
      <c r="I66" s="31">
        <v>1689843.51</v>
      </c>
    </row>
    <row r="67" spans="1:9" x14ac:dyDescent="0.2">
      <c r="A67" s="19" t="s">
        <v>92</v>
      </c>
      <c r="B67" s="19" t="s">
        <v>92</v>
      </c>
      <c r="C67" s="19" t="s">
        <v>94</v>
      </c>
      <c r="D67" s="31">
        <v>2568221027</v>
      </c>
      <c r="E67" s="22">
        <v>1100657084.78</v>
      </c>
      <c r="F67" s="31">
        <v>3668878111.7800002</v>
      </c>
      <c r="G67" s="22">
        <v>3657524437.8299999</v>
      </c>
      <c r="H67" s="22">
        <v>3445729637.1399999</v>
      </c>
      <c r="I67" s="31">
        <v>11353673.949999999</v>
      </c>
    </row>
    <row r="68" spans="1:9" x14ac:dyDescent="0.2">
      <c r="A68" s="19" t="s">
        <v>92</v>
      </c>
      <c r="B68" s="19" t="s">
        <v>92</v>
      </c>
      <c r="C68" s="19" t="s">
        <v>95</v>
      </c>
      <c r="D68" s="31">
        <v>1662466573</v>
      </c>
      <c r="E68" s="22">
        <v>-76588877.230000004</v>
      </c>
      <c r="F68" s="31">
        <v>1585877695.77</v>
      </c>
      <c r="G68" s="22">
        <v>1585877695.77</v>
      </c>
      <c r="H68" s="22">
        <v>1549176628.1400001</v>
      </c>
      <c r="I68" s="32">
        <v>0</v>
      </c>
    </row>
    <row r="69" spans="1:9" x14ac:dyDescent="0.2">
      <c r="A69" s="19" t="s">
        <v>92</v>
      </c>
      <c r="B69" s="19" t="s">
        <v>92</v>
      </c>
      <c r="C69" s="19" t="s">
        <v>96</v>
      </c>
      <c r="D69" s="31">
        <v>5540583221</v>
      </c>
      <c r="E69" s="22">
        <v>349950801.25999999</v>
      </c>
      <c r="F69" s="31">
        <v>5890534022.2600002</v>
      </c>
      <c r="G69" s="22">
        <v>5887769374.3599997</v>
      </c>
      <c r="H69" s="22">
        <v>5784182866.6700001</v>
      </c>
      <c r="I69" s="31">
        <v>2764647.9</v>
      </c>
    </row>
    <row r="70" spans="1:9" x14ac:dyDescent="0.2">
      <c r="A70" s="19" t="s">
        <v>92</v>
      </c>
      <c r="B70" s="19" t="s">
        <v>92</v>
      </c>
      <c r="C70" s="19" t="s">
        <v>97</v>
      </c>
      <c r="D70" s="32">
        <v>0</v>
      </c>
      <c r="E70" s="23">
        <v>0</v>
      </c>
      <c r="F70" s="32">
        <v>0</v>
      </c>
      <c r="G70" s="23">
        <v>0</v>
      </c>
      <c r="H70" s="23">
        <v>0</v>
      </c>
      <c r="I70" s="32">
        <v>0</v>
      </c>
    </row>
    <row r="71" spans="1:9" x14ac:dyDescent="0.2">
      <c r="A71" s="19" t="s">
        <v>92</v>
      </c>
      <c r="B71" s="19" t="s">
        <v>92</v>
      </c>
      <c r="C71" s="19" t="s">
        <v>98</v>
      </c>
      <c r="D71" s="31">
        <v>36873423</v>
      </c>
      <c r="E71" s="22">
        <v>-7009616.71</v>
      </c>
      <c r="F71" s="31">
        <v>29863806.289999999</v>
      </c>
      <c r="G71" s="22">
        <v>29863806.289999999</v>
      </c>
      <c r="H71" s="22">
        <v>29863806.289999999</v>
      </c>
      <c r="I71" s="32">
        <v>0</v>
      </c>
    </row>
    <row r="72" spans="1:9" x14ac:dyDescent="0.2">
      <c r="A72" s="19" t="s">
        <v>92</v>
      </c>
      <c r="B72" s="19" t="s">
        <v>99</v>
      </c>
      <c r="C72" s="19" t="s">
        <v>100</v>
      </c>
      <c r="D72" s="31">
        <v>60737696</v>
      </c>
      <c r="E72" s="22">
        <v>2685825.9</v>
      </c>
      <c r="F72" s="31">
        <v>63423521.899999999</v>
      </c>
      <c r="G72" s="22">
        <v>59629137.07</v>
      </c>
      <c r="H72" s="22">
        <v>59341439.710000001</v>
      </c>
      <c r="I72" s="31">
        <v>3794384.83</v>
      </c>
    </row>
    <row r="73" spans="1:9" x14ac:dyDescent="0.2">
      <c r="A73" s="19" t="s">
        <v>92</v>
      </c>
      <c r="B73" s="19" t="s">
        <v>92</v>
      </c>
      <c r="C73" s="19" t="s">
        <v>101</v>
      </c>
      <c r="D73" s="31">
        <v>53800176</v>
      </c>
      <c r="E73" s="22">
        <v>-10955625.130000001</v>
      </c>
      <c r="F73" s="31">
        <v>42844550.869999997</v>
      </c>
      <c r="G73" s="22">
        <v>42802595.009999998</v>
      </c>
      <c r="H73" s="22">
        <v>42733870.030000001</v>
      </c>
      <c r="I73" s="31">
        <v>41955.86</v>
      </c>
    </row>
    <row r="74" spans="1:9" x14ac:dyDescent="0.2">
      <c r="A74" s="19" t="s">
        <v>92</v>
      </c>
      <c r="B74" s="19" t="s">
        <v>92</v>
      </c>
      <c r="C74" s="19" t="s">
        <v>102</v>
      </c>
      <c r="D74" s="32">
        <v>0</v>
      </c>
      <c r="E74" s="23">
        <v>0</v>
      </c>
      <c r="F74" s="32">
        <v>0</v>
      </c>
      <c r="G74" s="23">
        <v>0</v>
      </c>
      <c r="H74" s="23">
        <v>0</v>
      </c>
      <c r="I74" s="32">
        <v>0</v>
      </c>
    </row>
    <row r="75" spans="1:9" x14ac:dyDescent="0.2">
      <c r="A75" s="19" t="s">
        <v>92</v>
      </c>
      <c r="B75" s="19" t="s">
        <v>92</v>
      </c>
      <c r="C75" s="19" t="s">
        <v>103</v>
      </c>
      <c r="D75" s="31">
        <v>28876946</v>
      </c>
      <c r="E75" s="22">
        <v>5417524.5899999999</v>
      </c>
      <c r="F75" s="31">
        <v>34294470.590000004</v>
      </c>
      <c r="G75" s="22">
        <v>34287657.909999996</v>
      </c>
      <c r="H75" s="22">
        <v>34286851.340000004</v>
      </c>
      <c r="I75" s="31">
        <v>6812.68</v>
      </c>
    </row>
    <row r="76" spans="1:9" x14ac:dyDescent="0.2">
      <c r="A76" s="19" t="s">
        <v>92</v>
      </c>
      <c r="B76" s="19" t="s">
        <v>92</v>
      </c>
      <c r="C76" s="19" t="s">
        <v>104</v>
      </c>
      <c r="D76" s="31">
        <v>808849</v>
      </c>
      <c r="E76" s="22">
        <v>16106002.029999999</v>
      </c>
      <c r="F76" s="31">
        <v>16914851.030000001</v>
      </c>
      <c r="G76" s="22">
        <v>16908220.82</v>
      </c>
      <c r="H76" s="22">
        <v>11015740.74</v>
      </c>
      <c r="I76" s="31">
        <v>6630.21</v>
      </c>
    </row>
    <row r="77" spans="1:9" x14ac:dyDescent="0.2">
      <c r="A77" s="19" t="s">
        <v>92</v>
      </c>
      <c r="B77" s="19" t="s">
        <v>92</v>
      </c>
      <c r="C77" s="19" t="s">
        <v>105</v>
      </c>
      <c r="D77" s="31">
        <v>3925022</v>
      </c>
      <c r="E77" s="22">
        <v>4809279.96</v>
      </c>
      <c r="F77" s="31">
        <v>8734301.9600000009</v>
      </c>
      <c r="G77" s="22">
        <v>6483488.8600000003</v>
      </c>
      <c r="H77" s="22">
        <v>6242926.2699999996</v>
      </c>
      <c r="I77" s="31">
        <v>2250813.1</v>
      </c>
    </row>
    <row r="78" spans="1:9" x14ac:dyDescent="0.2">
      <c r="A78" s="19" t="s">
        <v>92</v>
      </c>
      <c r="B78" s="19" t="s">
        <v>92</v>
      </c>
      <c r="C78" s="19" t="s">
        <v>106</v>
      </c>
      <c r="D78" s="31">
        <v>8638138</v>
      </c>
      <c r="E78" s="22">
        <v>2169645.87</v>
      </c>
      <c r="F78" s="31">
        <v>10807783.869999999</v>
      </c>
      <c r="G78" s="22">
        <v>10429916.32</v>
      </c>
      <c r="H78" s="22">
        <v>6795851.2599999998</v>
      </c>
      <c r="I78" s="31">
        <v>377867.55</v>
      </c>
    </row>
    <row r="79" spans="1:9" x14ac:dyDescent="0.2">
      <c r="A79" s="19" t="s">
        <v>92</v>
      </c>
      <c r="B79" s="19" t="s">
        <v>92</v>
      </c>
      <c r="C79" s="19" t="s">
        <v>107</v>
      </c>
      <c r="D79" s="32">
        <v>0</v>
      </c>
      <c r="E79" s="22">
        <v>11359222.609999999</v>
      </c>
      <c r="F79" s="31">
        <v>11359222.609999999</v>
      </c>
      <c r="G79" s="22">
        <v>11255443</v>
      </c>
      <c r="H79" s="22">
        <v>11255443</v>
      </c>
      <c r="I79" s="31">
        <v>103779.61</v>
      </c>
    </row>
    <row r="80" spans="1:9" x14ac:dyDescent="0.2">
      <c r="A80" s="19" t="s">
        <v>92</v>
      </c>
      <c r="B80" s="19" t="s">
        <v>92</v>
      </c>
      <c r="C80" s="19" t="s">
        <v>108</v>
      </c>
      <c r="D80" s="31">
        <v>2045998</v>
      </c>
      <c r="E80" s="22">
        <v>6157777.1699999999</v>
      </c>
      <c r="F80" s="31">
        <v>8203775.1699999999</v>
      </c>
      <c r="G80" s="22">
        <v>8203236.3700000001</v>
      </c>
      <c r="H80" s="22">
        <v>8202642.3300000001</v>
      </c>
      <c r="I80" s="31">
        <v>538.79999999999995</v>
      </c>
    </row>
    <row r="81" spans="1:9" x14ac:dyDescent="0.2">
      <c r="A81" s="19" t="s">
        <v>92</v>
      </c>
      <c r="B81" s="19" t="s">
        <v>109</v>
      </c>
      <c r="C81" s="19" t="s">
        <v>110</v>
      </c>
      <c r="D81" s="31">
        <v>105411814</v>
      </c>
      <c r="E81" s="22">
        <v>101568047.59999999</v>
      </c>
      <c r="F81" s="31">
        <v>206979861.59999999</v>
      </c>
      <c r="G81" s="22">
        <v>206539327.09</v>
      </c>
      <c r="H81" s="22">
        <v>206532410.09</v>
      </c>
      <c r="I81" s="31">
        <v>440534.51</v>
      </c>
    </row>
    <row r="82" spans="1:9" x14ac:dyDescent="0.2">
      <c r="A82" s="19" t="s">
        <v>92</v>
      </c>
      <c r="B82" s="19" t="s">
        <v>92</v>
      </c>
      <c r="C82" s="19" t="s">
        <v>111</v>
      </c>
      <c r="D82" s="31">
        <v>3363213</v>
      </c>
      <c r="E82" s="22">
        <v>137108651.13</v>
      </c>
      <c r="F82" s="31">
        <v>140471864.13</v>
      </c>
      <c r="G82" s="22">
        <v>130152062.28</v>
      </c>
      <c r="H82" s="22">
        <v>127241637.98999999</v>
      </c>
      <c r="I82" s="31">
        <v>10319801.85</v>
      </c>
    </row>
    <row r="83" spans="1:9" x14ac:dyDescent="0.2">
      <c r="A83" s="19" t="s">
        <v>92</v>
      </c>
      <c r="B83" s="19" t="s">
        <v>92</v>
      </c>
      <c r="C83" s="19" t="s">
        <v>112</v>
      </c>
      <c r="D83" s="31">
        <v>24755029</v>
      </c>
      <c r="E83" s="22">
        <v>614063978.22000003</v>
      </c>
      <c r="F83" s="31">
        <v>638819007.22000003</v>
      </c>
      <c r="G83" s="22">
        <v>609591501.61000001</v>
      </c>
      <c r="H83" s="22">
        <v>586844707.99000001</v>
      </c>
      <c r="I83" s="31">
        <v>29227505.609999999</v>
      </c>
    </row>
    <row r="84" spans="1:9" x14ac:dyDescent="0.2">
      <c r="A84" s="19" t="s">
        <v>92</v>
      </c>
      <c r="B84" s="19" t="s">
        <v>92</v>
      </c>
      <c r="C84" s="19" t="s">
        <v>113</v>
      </c>
      <c r="D84" s="31">
        <v>5607192</v>
      </c>
      <c r="E84" s="22">
        <v>150271246.41999999</v>
      </c>
      <c r="F84" s="31">
        <v>155878438.41999999</v>
      </c>
      <c r="G84" s="22">
        <v>152956683.47</v>
      </c>
      <c r="H84" s="22">
        <v>152956048.93000001</v>
      </c>
      <c r="I84" s="31">
        <v>2921754.95</v>
      </c>
    </row>
    <row r="85" spans="1:9" x14ac:dyDescent="0.2">
      <c r="A85" s="19" t="s">
        <v>92</v>
      </c>
      <c r="B85" s="19" t="s">
        <v>92</v>
      </c>
      <c r="C85" s="19" t="s">
        <v>114</v>
      </c>
      <c r="D85" s="31">
        <v>17970073</v>
      </c>
      <c r="E85" s="22">
        <v>38951914.950000003</v>
      </c>
      <c r="F85" s="31">
        <v>56921987.950000003</v>
      </c>
      <c r="G85" s="22">
        <v>56517528.359999999</v>
      </c>
      <c r="H85" s="22">
        <v>54361066.109999999</v>
      </c>
      <c r="I85" s="31">
        <v>404459.59</v>
      </c>
    </row>
    <row r="86" spans="1:9" x14ac:dyDescent="0.2">
      <c r="A86" s="19" t="s">
        <v>92</v>
      </c>
      <c r="B86" s="19" t="s">
        <v>92</v>
      </c>
      <c r="C86" s="19" t="s">
        <v>115</v>
      </c>
      <c r="D86" s="31">
        <v>262182</v>
      </c>
      <c r="E86" s="22">
        <v>45865303.789999999</v>
      </c>
      <c r="F86" s="31">
        <v>46127485.789999999</v>
      </c>
      <c r="G86" s="22">
        <v>46127485.789999999</v>
      </c>
      <c r="H86" s="22">
        <v>46127485.789999999</v>
      </c>
      <c r="I86" s="32">
        <v>0</v>
      </c>
    </row>
    <row r="87" spans="1:9" x14ac:dyDescent="0.2">
      <c r="A87" s="19" t="s">
        <v>92</v>
      </c>
      <c r="B87" s="19" t="s">
        <v>92</v>
      </c>
      <c r="C87" s="19" t="s">
        <v>116</v>
      </c>
      <c r="D87" s="31">
        <v>14197940</v>
      </c>
      <c r="E87" s="22">
        <v>-4136080.37</v>
      </c>
      <c r="F87" s="31">
        <v>10061859.630000001</v>
      </c>
      <c r="G87" s="22">
        <v>8888340.2899999991</v>
      </c>
      <c r="H87" s="22">
        <v>8587716.7200000007</v>
      </c>
      <c r="I87" s="31">
        <v>1173519.3400000001</v>
      </c>
    </row>
    <row r="88" spans="1:9" x14ac:dyDescent="0.2">
      <c r="A88" s="19" t="s">
        <v>92</v>
      </c>
      <c r="B88" s="19" t="s">
        <v>92</v>
      </c>
      <c r="C88" s="19" t="s">
        <v>117</v>
      </c>
      <c r="D88" s="31">
        <v>17823767</v>
      </c>
      <c r="E88" s="22">
        <v>615670.62</v>
      </c>
      <c r="F88" s="31">
        <v>18439437.620000001</v>
      </c>
      <c r="G88" s="22">
        <v>17964594.84</v>
      </c>
      <c r="H88" s="22">
        <v>17770991.48</v>
      </c>
      <c r="I88" s="31">
        <v>474842.78</v>
      </c>
    </row>
    <row r="89" spans="1:9" x14ac:dyDescent="0.2">
      <c r="A89" s="19" t="s">
        <v>92</v>
      </c>
      <c r="B89" s="19" t="s">
        <v>92</v>
      </c>
      <c r="C89" s="19" t="s">
        <v>118</v>
      </c>
      <c r="D89" s="31">
        <v>324876024</v>
      </c>
      <c r="E89" s="22">
        <v>1232506653.27</v>
      </c>
      <c r="F89" s="31">
        <v>1557382677.27</v>
      </c>
      <c r="G89" s="22">
        <v>1557381871.27</v>
      </c>
      <c r="H89" s="22">
        <v>1556931674.0999999</v>
      </c>
      <c r="I89" s="31">
        <v>806</v>
      </c>
    </row>
    <row r="90" spans="1:9" x14ac:dyDescent="0.2">
      <c r="A90" s="19" t="s">
        <v>92</v>
      </c>
      <c r="B90" s="19" t="s">
        <v>119</v>
      </c>
      <c r="C90" s="19" t="s">
        <v>120</v>
      </c>
      <c r="D90" s="31">
        <v>1918675850</v>
      </c>
      <c r="E90" s="22">
        <v>848692459.70000005</v>
      </c>
      <c r="F90" s="31">
        <v>2767368309.6999998</v>
      </c>
      <c r="G90" s="22">
        <v>2760433254.3899999</v>
      </c>
      <c r="H90" s="22">
        <v>2743955705.7399998</v>
      </c>
      <c r="I90" s="31">
        <v>6935055.3099999996</v>
      </c>
    </row>
    <row r="91" spans="1:9" x14ac:dyDescent="0.2">
      <c r="A91" s="19" t="s">
        <v>92</v>
      </c>
      <c r="B91" s="19" t="s">
        <v>92</v>
      </c>
      <c r="C91" s="19" t="s">
        <v>121</v>
      </c>
      <c r="D91" s="31">
        <v>8700512375</v>
      </c>
      <c r="E91" s="22">
        <v>1570990378.1199999</v>
      </c>
      <c r="F91" s="31">
        <v>10271502753.120001</v>
      </c>
      <c r="G91" s="22">
        <v>10126258567.959999</v>
      </c>
      <c r="H91" s="22">
        <v>8610936770.8999996</v>
      </c>
      <c r="I91" s="31">
        <v>145244185.16</v>
      </c>
    </row>
    <row r="92" spans="1:9" x14ac:dyDescent="0.2">
      <c r="A92" s="19" t="s">
        <v>92</v>
      </c>
      <c r="B92" s="19" t="s">
        <v>92</v>
      </c>
      <c r="C92" s="19" t="s">
        <v>122</v>
      </c>
      <c r="D92" s="32">
        <v>0</v>
      </c>
      <c r="E92" s="22">
        <v>26460035.280000001</v>
      </c>
      <c r="F92" s="31">
        <v>26460035.280000001</v>
      </c>
      <c r="G92" s="22">
        <v>26014180.66</v>
      </c>
      <c r="H92" s="22">
        <v>26014180.66</v>
      </c>
      <c r="I92" s="31">
        <v>445854.62</v>
      </c>
    </row>
    <row r="93" spans="1:9" x14ac:dyDescent="0.2">
      <c r="A93" s="19" t="s">
        <v>92</v>
      </c>
      <c r="B93" s="19" t="s">
        <v>92</v>
      </c>
      <c r="C93" s="19" t="s">
        <v>123</v>
      </c>
      <c r="D93" s="31">
        <v>449024875</v>
      </c>
      <c r="E93" s="22">
        <v>136674855.11000001</v>
      </c>
      <c r="F93" s="31">
        <v>585699730.11000001</v>
      </c>
      <c r="G93" s="22">
        <v>565691346.28999996</v>
      </c>
      <c r="H93" s="22">
        <v>551480682.28999996</v>
      </c>
      <c r="I93" s="31">
        <v>20008383.82</v>
      </c>
    </row>
    <row r="94" spans="1:9" x14ac:dyDescent="0.2">
      <c r="A94" s="19" t="s">
        <v>92</v>
      </c>
      <c r="B94" s="19" t="s">
        <v>92</v>
      </c>
      <c r="C94" s="19" t="s">
        <v>124</v>
      </c>
      <c r="D94" s="32">
        <v>0</v>
      </c>
      <c r="E94" s="22">
        <v>356302.38</v>
      </c>
      <c r="F94" s="31">
        <v>356302.38</v>
      </c>
      <c r="G94" s="22">
        <v>356302.38</v>
      </c>
      <c r="H94" s="22">
        <v>356302.38</v>
      </c>
      <c r="I94" s="32">
        <v>0</v>
      </c>
    </row>
    <row r="95" spans="1:9" x14ac:dyDescent="0.2">
      <c r="A95" s="19" t="s">
        <v>92</v>
      </c>
      <c r="B95" s="19" t="s">
        <v>92</v>
      </c>
      <c r="C95" s="19" t="s">
        <v>125</v>
      </c>
      <c r="D95" s="32">
        <v>0</v>
      </c>
      <c r="E95" s="23">
        <v>0</v>
      </c>
      <c r="F95" s="32">
        <v>0</v>
      </c>
      <c r="G95" s="23">
        <v>0</v>
      </c>
      <c r="H95" s="23">
        <v>0</v>
      </c>
      <c r="I95" s="32">
        <v>0</v>
      </c>
    </row>
    <row r="96" spans="1:9" x14ac:dyDescent="0.2">
      <c r="A96" s="19" t="s">
        <v>92</v>
      </c>
      <c r="B96" s="19" t="s">
        <v>92</v>
      </c>
      <c r="C96" s="19" t="s">
        <v>126</v>
      </c>
      <c r="D96" s="32">
        <v>0</v>
      </c>
      <c r="E96" s="23">
        <v>0</v>
      </c>
      <c r="F96" s="32">
        <v>0</v>
      </c>
      <c r="G96" s="23">
        <v>0</v>
      </c>
      <c r="H96" s="23">
        <v>0</v>
      </c>
      <c r="I96" s="32">
        <v>0</v>
      </c>
    </row>
    <row r="97" spans="1:9" x14ac:dyDescent="0.2">
      <c r="A97" s="19" t="s">
        <v>92</v>
      </c>
      <c r="B97" s="19" t="s">
        <v>92</v>
      </c>
      <c r="C97" s="19" t="s">
        <v>127</v>
      </c>
      <c r="D97" s="32">
        <v>0</v>
      </c>
      <c r="E97" s="23">
        <v>0</v>
      </c>
      <c r="F97" s="32">
        <v>0</v>
      </c>
      <c r="G97" s="23">
        <v>0</v>
      </c>
      <c r="H97" s="23">
        <v>0</v>
      </c>
      <c r="I97" s="32">
        <v>0</v>
      </c>
    </row>
    <row r="98" spans="1:9" x14ac:dyDescent="0.2">
      <c r="A98" s="19" t="s">
        <v>92</v>
      </c>
      <c r="B98" s="19" t="s">
        <v>92</v>
      </c>
      <c r="C98" s="19" t="s">
        <v>128</v>
      </c>
      <c r="D98" s="32">
        <v>0</v>
      </c>
      <c r="E98" s="23">
        <v>0</v>
      </c>
      <c r="F98" s="32">
        <v>0</v>
      </c>
      <c r="G98" s="23">
        <v>0</v>
      </c>
      <c r="H98" s="23">
        <v>0</v>
      </c>
      <c r="I98" s="32">
        <v>0</v>
      </c>
    </row>
    <row r="99" spans="1:9" x14ac:dyDescent="0.2">
      <c r="A99" s="19" t="s">
        <v>92</v>
      </c>
      <c r="B99" s="19" t="s">
        <v>129</v>
      </c>
      <c r="C99" s="19" t="s">
        <v>130</v>
      </c>
      <c r="D99" s="32">
        <v>0</v>
      </c>
      <c r="E99" s="22">
        <v>10100540.050000001</v>
      </c>
      <c r="F99" s="31">
        <v>10100540.050000001</v>
      </c>
      <c r="G99" s="22">
        <v>9781579.2200000007</v>
      </c>
      <c r="H99" s="22">
        <v>7253662.1100000003</v>
      </c>
      <c r="I99" s="31">
        <v>318960.83</v>
      </c>
    </row>
    <row r="100" spans="1:9" x14ac:dyDescent="0.2">
      <c r="A100" s="19" t="s">
        <v>92</v>
      </c>
      <c r="B100" s="19" t="s">
        <v>92</v>
      </c>
      <c r="C100" s="19" t="s">
        <v>131</v>
      </c>
      <c r="D100" s="32">
        <v>0</v>
      </c>
      <c r="E100" s="22">
        <v>898020.09</v>
      </c>
      <c r="F100" s="31">
        <v>898020.09</v>
      </c>
      <c r="G100" s="22">
        <v>897681.57</v>
      </c>
      <c r="H100" s="22">
        <v>897681.57</v>
      </c>
      <c r="I100" s="31">
        <v>338.52</v>
      </c>
    </row>
    <row r="101" spans="1:9" x14ac:dyDescent="0.2">
      <c r="A101" s="19" t="s">
        <v>92</v>
      </c>
      <c r="B101" s="19" t="s">
        <v>92</v>
      </c>
      <c r="C101" s="19" t="s">
        <v>132</v>
      </c>
      <c r="D101" s="32">
        <v>0</v>
      </c>
      <c r="E101" s="22">
        <v>1453928.87</v>
      </c>
      <c r="F101" s="31">
        <v>1453928.87</v>
      </c>
      <c r="G101" s="22">
        <v>1453928.87</v>
      </c>
      <c r="H101" s="22">
        <v>1453928.87</v>
      </c>
      <c r="I101" s="32">
        <v>0</v>
      </c>
    </row>
    <row r="102" spans="1:9" x14ac:dyDescent="0.2">
      <c r="A102" s="19" t="s">
        <v>92</v>
      </c>
      <c r="B102" s="19" t="s">
        <v>92</v>
      </c>
      <c r="C102" s="19" t="s">
        <v>133</v>
      </c>
      <c r="D102" s="31">
        <v>16990621</v>
      </c>
      <c r="E102" s="22">
        <v>7983495.2599999998</v>
      </c>
      <c r="F102" s="31">
        <v>24974116.260000002</v>
      </c>
      <c r="G102" s="22">
        <v>24955392.07</v>
      </c>
      <c r="H102" s="22">
        <v>24569775.899999999</v>
      </c>
      <c r="I102" s="31">
        <v>18724.189999999999</v>
      </c>
    </row>
    <row r="103" spans="1:9" x14ac:dyDescent="0.2">
      <c r="A103" s="19" t="s">
        <v>92</v>
      </c>
      <c r="B103" s="19" t="s">
        <v>92</v>
      </c>
      <c r="C103" s="19" t="s">
        <v>134</v>
      </c>
      <c r="D103" s="32">
        <v>0</v>
      </c>
      <c r="E103" s="22">
        <v>1213116.19</v>
      </c>
      <c r="F103" s="31">
        <v>1213116.19</v>
      </c>
      <c r="G103" s="22">
        <v>1193812.3600000001</v>
      </c>
      <c r="H103" s="22">
        <v>1193812.3600000001</v>
      </c>
      <c r="I103" s="31">
        <v>19303.830000000002</v>
      </c>
    </row>
    <row r="104" spans="1:9" x14ac:dyDescent="0.2">
      <c r="A104" s="19" t="s">
        <v>92</v>
      </c>
      <c r="B104" s="19" t="s">
        <v>92</v>
      </c>
      <c r="C104" s="19" t="s">
        <v>135</v>
      </c>
      <c r="D104" s="32">
        <v>0</v>
      </c>
      <c r="E104" s="22">
        <v>2176615.29</v>
      </c>
      <c r="F104" s="31">
        <v>2176615.29</v>
      </c>
      <c r="G104" s="22">
        <v>1365066.89</v>
      </c>
      <c r="H104" s="22">
        <v>1365066.89</v>
      </c>
      <c r="I104" s="31">
        <v>811548.4</v>
      </c>
    </row>
    <row r="105" spans="1:9" x14ac:dyDescent="0.2">
      <c r="A105" s="19" t="s">
        <v>92</v>
      </c>
      <c r="B105" s="19" t="s">
        <v>92</v>
      </c>
      <c r="C105" s="19" t="s">
        <v>136</v>
      </c>
      <c r="D105" s="32">
        <v>0</v>
      </c>
      <c r="E105" s="23">
        <v>0</v>
      </c>
      <c r="F105" s="32">
        <v>0</v>
      </c>
      <c r="G105" s="23">
        <v>0</v>
      </c>
      <c r="H105" s="23">
        <v>0</v>
      </c>
      <c r="I105" s="32">
        <v>0</v>
      </c>
    </row>
    <row r="106" spans="1:9" x14ac:dyDescent="0.2">
      <c r="A106" s="19" t="s">
        <v>92</v>
      </c>
      <c r="B106" s="19" t="s">
        <v>92</v>
      </c>
      <c r="C106" s="19" t="s">
        <v>170</v>
      </c>
      <c r="D106" s="32">
        <v>0</v>
      </c>
      <c r="E106" s="23">
        <v>0</v>
      </c>
      <c r="F106" s="32">
        <v>0</v>
      </c>
      <c r="G106" s="23">
        <v>0</v>
      </c>
      <c r="H106" s="23">
        <v>0</v>
      </c>
      <c r="I106" s="32">
        <v>0</v>
      </c>
    </row>
    <row r="107" spans="1:9" x14ac:dyDescent="0.2">
      <c r="A107" s="19" t="s">
        <v>92</v>
      </c>
      <c r="B107" s="19" t="s">
        <v>92</v>
      </c>
      <c r="C107" s="19" t="s">
        <v>137</v>
      </c>
      <c r="D107" s="32">
        <v>0</v>
      </c>
      <c r="E107" s="22">
        <v>2292977.16</v>
      </c>
      <c r="F107" s="31">
        <v>2292977.16</v>
      </c>
      <c r="G107" s="22">
        <v>2287230.16</v>
      </c>
      <c r="H107" s="22">
        <v>1904027.84</v>
      </c>
      <c r="I107" s="31">
        <v>5747</v>
      </c>
    </row>
    <row r="108" spans="1:9" x14ac:dyDescent="0.2">
      <c r="A108" s="19" t="s">
        <v>92</v>
      </c>
      <c r="B108" s="19" t="s">
        <v>138</v>
      </c>
      <c r="C108" s="19" t="s">
        <v>139</v>
      </c>
      <c r="D108" s="31">
        <v>220463047</v>
      </c>
      <c r="E108" s="22">
        <v>616775460.63999999</v>
      </c>
      <c r="F108" s="31">
        <v>837238507.63999999</v>
      </c>
      <c r="G108" s="22">
        <v>542708921.88999999</v>
      </c>
      <c r="H108" s="22">
        <v>97236705.599999994</v>
      </c>
      <c r="I108" s="31">
        <v>294529585.75</v>
      </c>
    </row>
    <row r="109" spans="1:9" x14ac:dyDescent="0.2">
      <c r="A109" s="19" t="s">
        <v>92</v>
      </c>
      <c r="B109" s="19" t="s">
        <v>92</v>
      </c>
      <c r="C109" s="19" t="s">
        <v>140</v>
      </c>
      <c r="D109" s="31">
        <v>351867861</v>
      </c>
      <c r="E109" s="22">
        <v>-349277860.50999999</v>
      </c>
      <c r="F109" s="31">
        <v>2590000.4900000002</v>
      </c>
      <c r="G109" s="22">
        <v>1089798.32</v>
      </c>
      <c r="H109" s="22">
        <v>340000</v>
      </c>
      <c r="I109" s="31">
        <v>1500202.17</v>
      </c>
    </row>
    <row r="110" spans="1:9" x14ac:dyDescent="0.2">
      <c r="A110" s="19" t="s">
        <v>92</v>
      </c>
      <c r="B110" s="19" t="s">
        <v>92</v>
      </c>
      <c r="C110" s="19" t="s">
        <v>171</v>
      </c>
      <c r="D110" s="32">
        <v>0</v>
      </c>
      <c r="E110" s="22">
        <v>648082.16</v>
      </c>
      <c r="F110" s="31">
        <v>648082.16</v>
      </c>
      <c r="G110" s="22">
        <v>648082.16</v>
      </c>
      <c r="H110" s="22">
        <v>648082.16</v>
      </c>
      <c r="I110" s="32">
        <v>0</v>
      </c>
    </row>
    <row r="111" spans="1:9" x14ac:dyDescent="0.2">
      <c r="A111" s="19" t="s">
        <v>92</v>
      </c>
      <c r="B111" s="19" t="s">
        <v>141</v>
      </c>
      <c r="C111" s="19" t="s">
        <v>142</v>
      </c>
      <c r="D111" s="32">
        <v>0</v>
      </c>
      <c r="E111" s="23">
        <v>0</v>
      </c>
      <c r="F111" s="32">
        <v>0</v>
      </c>
      <c r="G111" s="23">
        <v>0</v>
      </c>
      <c r="H111" s="23">
        <v>0</v>
      </c>
      <c r="I111" s="32">
        <v>0</v>
      </c>
    </row>
    <row r="112" spans="1:9" x14ac:dyDescent="0.2">
      <c r="A112" s="19" t="s">
        <v>92</v>
      </c>
      <c r="B112" s="19" t="s">
        <v>92</v>
      </c>
      <c r="C112" s="19" t="s">
        <v>172</v>
      </c>
      <c r="D112" s="32">
        <v>0</v>
      </c>
      <c r="E112" s="23">
        <v>0</v>
      </c>
      <c r="F112" s="32">
        <v>0</v>
      </c>
      <c r="G112" s="23">
        <v>0</v>
      </c>
      <c r="H112" s="23">
        <v>0</v>
      </c>
      <c r="I112" s="32">
        <v>0</v>
      </c>
    </row>
    <row r="113" spans="1:9" x14ac:dyDescent="0.2">
      <c r="A113" s="19" t="s">
        <v>92</v>
      </c>
      <c r="B113" s="19" t="s">
        <v>92</v>
      </c>
      <c r="C113" s="19" t="s">
        <v>143</v>
      </c>
      <c r="D113" s="32">
        <v>0</v>
      </c>
      <c r="E113" s="23">
        <v>0</v>
      </c>
      <c r="F113" s="32">
        <v>0</v>
      </c>
      <c r="G113" s="23">
        <v>0</v>
      </c>
      <c r="H113" s="23">
        <v>0</v>
      </c>
      <c r="I113" s="32">
        <v>0</v>
      </c>
    </row>
    <row r="114" spans="1:9" x14ac:dyDescent="0.2">
      <c r="A114" s="19" t="s">
        <v>92</v>
      </c>
      <c r="B114" s="19" t="s">
        <v>92</v>
      </c>
      <c r="C114" s="19" t="s">
        <v>144</v>
      </c>
      <c r="D114" s="32">
        <v>0</v>
      </c>
      <c r="E114" s="23">
        <v>0</v>
      </c>
      <c r="F114" s="32">
        <v>0</v>
      </c>
      <c r="G114" s="23">
        <v>0</v>
      </c>
      <c r="H114" s="23">
        <v>0</v>
      </c>
      <c r="I114" s="32">
        <v>0</v>
      </c>
    </row>
    <row r="115" spans="1:9" x14ac:dyDescent="0.2">
      <c r="A115" s="19" t="s">
        <v>92</v>
      </c>
      <c r="B115" s="19" t="s">
        <v>92</v>
      </c>
      <c r="C115" s="19" t="s">
        <v>145</v>
      </c>
      <c r="D115" s="32">
        <v>0</v>
      </c>
      <c r="E115" s="23">
        <v>0</v>
      </c>
      <c r="F115" s="32">
        <v>0</v>
      </c>
      <c r="G115" s="23">
        <v>0</v>
      </c>
      <c r="H115" s="23">
        <v>0</v>
      </c>
      <c r="I115" s="32">
        <v>0</v>
      </c>
    </row>
    <row r="116" spans="1:9" x14ac:dyDescent="0.2">
      <c r="A116" s="19" t="s">
        <v>92</v>
      </c>
      <c r="B116" s="19" t="s">
        <v>92</v>
      </c>
      <c r="C116" s="19" t="s">
        <v>146</v>
      </c>
      <c r="D116" s="32">
        <v>0</v>
      </c>
      <c r="E116" s="23">
        <v>0</v>
      </c>
      <c r="F116" s="32">
        <v>0</v>
      </c>
      <c r="G116" s="23">
        <v>0</v>
      </c>
      <c r="H116" s="23">
        <v>0</v>
      </c>
      <c r="I116" s="32">
        <v>0</v>
      </c>
    </row>
    <row r="117" spans="1:9" x14ac:dyDescent="0.2">
      <c r="A117" s="19" t="s">
        <v>92</v>
      </c>
      <c r="B117" s="19" t="s">
        <v>92</v>
      </c>
      <c r="C117" s="19" t="s">
        <v>147</v>
      </c>
      <c r="D117" s="32">
        <v>0</v>
      </c>
      <c r="E117" s="22">
        <v>10300000</v>
      </c>
      <c r="F117" s="31">
        <v>10300000</v>
      </c>
      <c r="G117" s="23">
        <v>0</v>
      </c>
      <c r="H117" s="23">
        <v>0</v>
      </c>
      <c r="I117" s="31">
        <v>10300000</v>
      </c>
    </row>
    <row r="118" spans="1:9" x14ac:dyDescent="0.2">
      <c r="A118" s="19" t="s">
        <v>92</v>
      </c>
      <c r="B118" s="19" t="s">
        <v>148</v>
      </c>
      <c r="C118" s="19" t="s">
        <v>149</v>
      </c>
      <c r="D118" s="31">
        <v>19001379</v>
      </c>
      <c r="E118" s="22">
        <v>-19001379</v>
      </c>
      <c r="F118" s="32">
        <v>0</v>
      </c>
      <c r="G118" s="23">
        <v>0</v>
      </c>
      <c r="H118" s="23">
        <v>0</v>
      </c>
      <c r="I118" s="32">
        <v>0</v>
      </c>
    </row>
    <row r="119" spans="1:9" x14ac:dyDescent="0.2">
      <c r="A119" s="19" t="s">
        <v>92</v>
      </c>
      <c r="B119" s="19" t="s">
        <v>92</v>
      </c>
      <c r="C119" s="19" t="s">
        <v>150</v>
      </c>
      <c r="D119" s="31">
        <v>5625628471</v>
      </c>
      <c r="E119" s="22">
        <v>-146724931.47999999</v>
      </c>
      <c r="F119" s="31">
        <v>5478903539.5200005</v>
      </c>
      <c r="G119" s="22">
        <v>5535495319.6300001</v>
      </c>
      <c r="H119" s="22">
        <v>5490400050.6300001</v>
      </c>
      <c r="I119" s="31">
        <v>-56591780.109999999</v>
      </c>
    </row>
    <row r="120" spans="1:9" x14ac:dyDescent="0.2">
      <c r="A120" s="19" t="s">
        <v>92</v>
      </c>
      <c r="B120" s="19" t="s">
        <v>92</v>
      </c>
      <c r="C120" s="19" t="s">
        <v>151</v>
      </c>
      <c r="D120" s="31">
        <v>260559026</v>
      </c>
      <c r="E120" s="22">
        <v>782947376.40999997</v>
      </c>
      <c r="F120" s="31">
        <v>1043506402.41</v>
      </c>
      <c r="G120" s="22">
        <v>986664955.42999995</v>
      </c>
      <c r="H120" s="22">
        <v>860332019.73000002</v>
      </c>
      <c r="I120" s="31">
        <v>56841446.979999997</v>
      </c>
    </row>
    <row r="121" spans="1:9" x14ac:dyDescent="0.2">
      <c r="A121" s="19" t="s">
        <v>92</v>
      </c>
      <c r="B121" s="19" t="s">
        <v>152</v>
      </c>
      <c r="C121" s="19" t="s">
        <v>153</v>
      </c>
      <c r="D121" s="31">
        <v>652595366</v>
      </c>
      <c r="E121" s="22">
        <v>-245860809.71000001</v>
      </c>
      <c r="F121" s="31">
        <v>406734556.29000002</v>
      </c>
      <c r="G121" s="22">
        <v>406734556.07999998</v>
      </c>
      <c r="H121" s="22">
        <v>399457277</v>
      </c>
      <c r="I121" s="31">
        <v>0.21</v>
      </c>
    </row>
    <row r="122" spans="1:9" x14ac:dyDescent="0.2">
      <c r="A122" s="19" t="s">
        <v>92</v>
      </c>
      <c r="B122" s="19" t="s">
        <v>92</v>
      </c>
      <c r="C122" s="19" t="s">
        <v>154</v>
      </c>
      <c r="D122" s="31">
        <v>1051577011</v>
      </c>
      <c r="E122" s="22">
        <v>219411950.71000001</v>
      </c>
      <c r="F122" s="31">
        <v>1270988961.71</v>
      </c>
      <c r="G122" s="22">
        <v>1270988961.71</v>
      </c>
      <c r="H122" s="22">
        <v>1244177178.5799999</v>
      </c>
      <c r="I122" s="32">
        <v>0</v>
      </c>
    </row>
    <row r="123" spans="1:9" x14ac:dyDescent="0.2">
      <c r="A123" s="19" t="s">
        <v>92</v>
      </c>
      <c r="B123" s="19" t="s">
        <v>92</v>
      </c>
      <c r="C123" s="19" t="s">
        <v>155</v>
      </c>
      <c r="D123" s="32">
        <v>0</v>
      </c>
      <c r="E123" s="23">
        <v>0</v>
      </c>
      <c r="F123" s="32">
        <v>0</v>
      </c>
      <c r="G123" s="23">
        <v>0</v>
      </c>
      <c r="H123" s="23">
        <v>0</v>
      </c>
      <c r="I123" s="32">
        <v>0</v>
      </c>
    </row>
    <row r="124" spans="1:9" x14ac:dyDescent="0.2">
      <c r="A124" s="19" t="s">
        <v>92</v>
      </c>
      <c r="B124" s="19" t="s">
        <v>92</v>
      </c>
      <c r="C124" s="19" t="s">
        <v>156</v>
      </c>
      <c r="D124" s="32">
        <v>0</v>
      </c>
      <c r="E124" s="23">
        <v>0</v>
      </c>
      <c r="F124" s="32">
        <v>0</v>
      </c>
      <c r="G124" s="23">
        <v>0</v>
      </c>
      <c r="H124" s="23">
        <v>0</v>
      </c>
      <c r="I124" s="32">
        <v>0</v>
      </c>
    </row>
    <row r="125" spans="1:9" x14ac:dyDescent="0.2">
      <c r="A125" s="19" t="s">
        <v>92</v>
      </c>
      <c r="B125" s="19" t="s">
        <v>92</v>
      </c>
      <c r="C125" s="19" t="s">
        <v>157</v>
      </c>
      <c r="D125" s="32">
        <v>0</v>
      </c>
      <c r="E125" s="23">
        <v>0</v>
      </c>
      <c r="F125" s="32">
        <v>0</v>
      </c>
      <c r="G125" s="23">
        <v>0</v>
      </c>
      <c r="H125" s="23">
        <v>0</v>
      </c>
      <c r="I125" s="32">
        <v>0</v>
      </c>
    </row>
    <row r="126" spans="1:9" x14ac:dyDescent="0.2">
      <c r="A126" s="19" t="s">
        <v>92</v>
      </c>
      <c r="B126" s="19" t="s">
        <v>92</v>
      </c>
      <c r="C126" s="19" t="s">
        <v>158</v>
      </c>
      <c r="D126" s="32">
        <v>0</v>
      </c>
      <c r="E126" s="23">
        <v>0</v>
      </c>
      <c r="F126" s="32">
        <v>0</v>
      </c>
      <c r="G126" s="23">
        <v>0</v>
      </c>
      <c r="H126" s="23">
        <v>0</v>
      </c>
      <c r="I126" s="32">
        <v>0</v>
      </c>
    </row>
    <row r="127" spans="1:9" x14ac:dyDescent="0.2">
      <c r="A127" s="19" t="s">
        <v>92</v>
      </c>
      <c r="B127" s="19" t="s">
        <v>92</v>
      </c>
      <c r="C127" s="19" t="s">
        <v>159</v>
      </c>
      <c r="D127" s="32">
        <v>0</v>
      </c>
      <c r="E127" s="23">
        <v>0</v>
      </c>
      <c r="F127" s="32">
        <v>0</v>
      </c>
      <c r="G127" s="23">
        <v>0</v>
      </c>
      <c r="H127" s="23">
        <v>0</v>
      </c>
      <c r="I127" s="32">
        <v>0</v>
      </c>
    </row>
    <row r="128" spans="1:9" x14ac:dyDescent="0.2">
      <c r="A128" s="27" t="s">
        <v>160</v>
      </c>
      <c r="B128" s="27" t="s">
        <v>92</v>
      </c>
      <c r="C128" s="27" t="s">
        <v>92</v>
      </c>
      <c r="D128" s="33">
        <v>65605412298</v>
      </c>
      <c r="E128" s="28">
        <v>11270614191.280001</v>
      </c>
      <c r="F128" s="33">
        <v>76876026489.279999</v>
      </c>
      <c r="G128" s="28">
        <v>74857269629.669998</v>
      </c>
      <c r="H128" s="28">
        <v>68453338474.620003</v>
      </c>
      <c r="I128" s="33">
        <v>2018756859.6099999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2.75" x14ac:dyDescent="0.2"/>
  <cols>
    <col min="1" max="1" width="11.42578125" customWidth="1"/>
  </cols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EFFFB4-5B35-4061-8EC8-D24570795ACF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6a. Por Objeto del Gasto</vt:lpstr>
      <vt:lpstr>fuente1</vt:lpstr>
      <vt:lpstr>'6a. Por Objeto del Gasto'!Títulos_a_imprimir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6a. Clasificación por Objeto del Gasto - LDF</dc:title>
  <dc:creator>Nancy Vázquez</dc:creator>
  <cp:lastModifiedBy>Aaguirre</cp:lastModifiedBy>
  <cp:lastPrinted>2019-01-31T04:58:00Z</cp:lastPrinted>
  <dcterms:created xsi:type="dcterms:W3CDTF">2016-10-12T14:50:55Z</dcterms:created>
  <dcterms:modified xsi:type="dcterms:W3CDTF">2019-01-31T05:07:19Z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6a. Por Objeto del Gasto</vt:lpwstr>
  </property>
  <property fmtid="{D5CDD505-2E9C-101B-9397-08002B2CF9AE}" pid="3" name="BExAnalyzer_OldName">
    <vt:lpwstr>6a. Clasificación por Objeto del Gasto - LDF.xlsx</vt:lpwstr>
  </property>
</Properties>
</file>