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2TRIM2024LDF PARA PUBLICAR\chuy\"/>
    </mc:Choice>
  </mc:AlternateContent>
  <bookViews>
    <workbookView xWindow="0" yWindow="0" windowWidth="19725" windowHeight="8670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6" l="1"/>
  <c r="N10" i="6"/>
  <c r="N12" i="6" l="1"/>
  <c r="O12" i="6" s="1"/>
  <c r="U7" i="6" l="1"/>
  <c r="U8" i="6"/>
  <c r="U9" i="6"/>
  <c r="U10" i="6"/>
  <c r="U11" i="6"/>
  <c r="U15" i="6"/>
  <c r="U14" i="6"/>
  <c r="N15" i="6" l="1"/>
  <c r="N14" i="6"/>
  <c r="O11" i="6"/>
  <c r="O10" i="6"/>
  <c r="N9" i="6"/>
  <c r="O9" i="6" s="1"/>
  <c r="N8" i="6"/>
  <c r="L20" i="6" s="1"/>
  <c r="N7" i="6"/>
  <c r="L17" i="6" s="1"/>
  <c r="S19" i="6"/>
  <c r="S18" i="6"/>
  <c r="S17" i="6"/>
  <c r="S16" i="6"/>
  <c r="S15" i="6"/>
  <c r="S14" i="6"/>
  <c r="S13" i="6"/>
  <c r="S12" i="6"/>
  <c r="S11" i="6"/>
  <c r="S10" i="6"/>
  <c r="S9" i="6"/>
  <c r="S8" i="6"/>
  <c r="O8" i="6" l="1"/>
  <c r="P8" i="6" s="1"/>
  <c r="L21" i="6"/>
  <c r="L24" i="6" s="1"/>
  <c r="P10" i="6"/>
  <c r="O7" i="6"/>
  <c r="P7" i="6" s="1"/>
  <c r="N17" i="6" l="1"/>
  <c r="N18" i="6" s="1"/>
  <c r="N23" i="6" s="1"/>
  <c r="L18" i="6"/>
  <c r="L23" i="6" s="1"/>
  <c r="L26" i="6" l="1"/>
  <c r="L27" i="6"/>
</calcChain>
</file>

<file path=xl/sharedStrings.xml><?xml version="1.0" encoding="utf-8"?>
<sst xmlns="http://schemas.openxmlformats.org/spreadsheetml/2006/main" count="458" uniqueCount="276">
  <si>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</si>
  <si>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</si>
  <si>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</si>
  <si>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</si>
  <si>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</si>
  <si>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</si>
  <si>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</si>
  <si>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</si>
  <si>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</si>
  <si>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</si>
  <si>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</si>
  <si>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</si>
  <si>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</si>
  <si>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</si>
  <si>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</si>
  <si>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</si>
  <si>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</si>
  <si>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</si>
  <si>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</si>
  <si>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</si>
  <si>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</si>
  <si>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</si>
  <si>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</si>
  <si>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</si>
  <si>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</si>
  <si>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</si>
  <si>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</si>
  <si>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</si>
  <si>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</si>
  <si>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</si>
  <si>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</si>
  <si>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</si>
  <si>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</si>
  <si>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</si>
  <si>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</si>
  <si>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</si>
  <si>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</si>
  <si>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</si>
  <si>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</si>
  <si>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</si>
  <si>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</si>
  <si>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</si>
  <si>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</si>
  <si>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</si>
  <si>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</si>
  <si>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</si>
  <si>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</si>
  <si>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</si>
  <si>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</si>
  <si>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</si>
  <si>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</si>
  <si>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</si>
  <si>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</si>
  <si>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</si>
  <si>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</si>
  <si>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</si>
  <si>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</si>
  <si>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</si>
  <si>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</si>
  <si>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</si>
  <si>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</si>
  <si>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</si>
  <si>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</si>
  <si>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</si>
  <si>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</si>
  <si>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</si>
  <si>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</si>
  <si>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</si>
  <si>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</si>
  <si>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</si>
  <si>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</si>
  <si>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</si>
  <si>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</si>
  <si>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</si>
  <si>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</si>
  <si>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</si>
  <si>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</si>
  <si>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</si>
  <si>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</si>
  <si>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</si>
  <si>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</si>
  <si>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</si>
  <si>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</si>
  <si>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</si>
  <si>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</si>
  <si>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</si>
  <si>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</si>
  <si>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</si>
  <si>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</si>
  <si>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</si>
  <si>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</si>
  <si>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</si>
  <si>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</si>
  <si>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</si>
  <si>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</si>
  <si>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</si>
  <si>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</si>
  <si>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</si>
  <si>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</si>
  <si>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</si>
  <si>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</si>
  <si>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</si>
  <si>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</si>
  <si>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</si>
  <si>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</si>
  <si>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</si>
  <si>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</si>
  <si>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</si>
  <si>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</si>
  <si>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</si>
  <si>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</si>
  <si>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</si>
  <si>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</si>
  <si>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</si>
  <si>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</si>
  <si>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</si>
  <si>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</si>
  <si>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</si>
  <si>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</si>
  <si>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</si>
  <si>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</si>
  <si>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</si>
  <si>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</si>
  <si>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</si>
  <si>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</si>
  <si>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</si>
  <si>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</si>
  <si>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</si>
  <si>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</si>
  <si>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</si>
  <si>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</si>
  <si>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</si>
  <si>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</si>
  <si>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</si>
  <si>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</si>
  <si>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</si>
  <si>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</si>
  <si>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</si>
  <si>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</si>
  <si>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</si>
  <si>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</si>
  <si>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</si>
  <si>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</si>
  <si>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</si>
  <si>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</si>
  <si>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</si>
  <si>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</si>
  <si>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</si>
  <si>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</si>
  <si>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</si>
  <si>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</si>
  <si>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</si>
  <si>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</si>
  <si>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</si>
  <si>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</si>
  <si>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</si>
  <si>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</si>
  <si>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</si>
  <si>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</si>
  <si>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</si>
  <si>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</si>
  <si>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</si>
  <si>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</si>
  <si>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</si>
  <si>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</si>
  <si>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</si>
  <si>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</si>
  <si>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</si>
  <si>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</si>
  <si>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</si>
  <si>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</si>
  <si>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</si>
  <si>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</si>
  <si>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</si>
  <si>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</si>
  <si>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</si>
  <si>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</si>
  <si>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</si>
  <si>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</si>
  <si>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</si>
  <si>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</si>
  <si>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</si>
  <si>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</si>
  <si>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</si>
  <si>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</si>
  <si>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</si>
  <si>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</si>
  <si>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</si>
  <si>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</si>
  <si>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</si>
  <si>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</si>
  <si>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</si>
  <si>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</si>
  <si>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</si>
  <si>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</si>
  <si>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</si>
  <si>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</si>
  <si>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</si>
  <si>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</si>
  <si>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</si>
  <si>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</si>
  <si>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</si>
  <si>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</si>
  <si>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</si>
  <si>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</si>
  <si>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</si>
  <si>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</si>
  <si>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</si>
  <si>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</si>
  <si>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</si>
  <si>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</si>
  <si>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</si>
  <si>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</si>
  <si>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</si>
  <si>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</si>
  <si>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</si>
  <si>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</si>
  <si>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</si>
  <si>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</si>
  <si>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</si>
  <si>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</si>
  <si>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</si>
  <si>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</si>
  <si>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</si>
  <si>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</si>
  <si>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</si>
  <si>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</si>
  <si>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</si>
  <si>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</si>
  <si>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</si>
  <si>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</si>
  <si>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</si>
  <si>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</si>
  <si>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</si>
  <si>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</si>
  <si>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</si>
  <si>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</si>
  <si>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</si>
  <si>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</si>
  <si>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</si>
  <si>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</si>
  <si>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</si>
  <si>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</si>
  <si>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</si>
  <si>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</si>
  <si>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</si>
  <si>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</si>
  <si>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</si>
  <si>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</si>
  <si>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</si>
  <si>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</si>
  <si>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</si>
  <si>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</si>
  <si>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T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</si>
  <si>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</si>
  <si>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</si>
  <si>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</si>
  <si>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</si>
  <si>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</si>
  <si>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</si>
  <si>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</si>
  <si>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</si>
  <si>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</si>
  <si>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Cuenta de mayor</t>
  </si>
  <si>
    <t>006.2024</t>
  </si>
  <si>
    <t>12/05/2022 10:26:27</t>
  </si>
  <si>
    <t>012.2023</t>
  </si>
  <si>
    <t>25/07/2024</t>
  </si>
  <si>
    <t>GRPMJRIOS</t>
  </si>
  <si>
    <t>10:26:27</t>
  </si>
  <si>
    <t>07/05/2020 10:37:04</t>
  </si>
  <si>
    <t>25/07/2024 13:07:50</t>
  </si>
  <si>
    <t>12/05/2022</t>
  </si>
  <si>
    <t>Junio 2024</t>
  </si>
  <si>
    <t>Diciembre 2023</t>
  </si>
  <si>
    <t>Al 30 de Junio del 2024 y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</si>
</sst>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57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41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2" fillId="0" borderId="0"/>
    <xf numFmtId="0" fontId="49" fillId="0" borderId="0" applyNumberFormat="0" applyFill="0" applyBorder="0" applyAlignment="0" applyProtection="0"/>
    <xf numFmtId="0" fontId="21" fillId="0" borderId="39" applyNumberFormat="0" applyFill="0" applyAlignment="0" applyProtection="0"/>
    <xf numFmtId="0" fontId="22" fillId="0" borderId="40" applyNumberFormat="0" applyFill="0" applyAlignment="0" applyProtection="0"/>
    <xf numFmtId="0" fontId="24" fillId="56" borderId="0" applyNumberFormat="0" applyBorder="0" applyAlignment="0" applyProtection="0"/>
    <xf numFmtId="0" fontId="38" fillId="10" borderId="0" applyNumberFormat="0" applyBorder="0" applyAlignment="0" applyProtection="0"/>
    <xf numFmtId="0" fontId="39" fillId="21" borderId="0" applyNumberFormat="0" applyBorder="0" applyAlignment="0" applyProtection="0"/>
    <xf numFmtId="0" fontId="23" fillId="21" borderId="35" applyNumberFormat="0" applyAlignment="0" applyProtection="0"/>
    <xf numFmtId="0" fontId="26" fillId="57" borderId="7" applyNumberFormat="0" applyAlignment="0" applyProtection="0"/>
    <xf numFmtId="0" fontId="36" fillId="57" borderId="35" applyNumberFormat="0" applyAlignment="0" applyProtection="0"/>
    <xf numFmtId="0" fontId="37" fillId="0" borderId="36" applyNumberFormat="0" applyFill="0" applyAlignment="0" applyProtection="0"/>
    <xf numFmtId="0" fontId="17" fillId="16" borderId="2" applyNumberFormat="0" applyAlignment="0" applyProtection="0"/>
    <xf numFmtId="0" fontId="47" fillId="0" borderId="0" applyNumberFormat="0" applyFill="0" applyBorder="0" applyAlignment="0" applyProtection="0"/>
    <xf numFmtId="0" fontId="9" fillId="20" borderId="37" applyNumberFormat="0" applyFont="0" applyAlignment="0" applyProtection="0"/>
    <xf numFmtId="0" fontId="48" fillId="0" borderId="0" applyNumberFormat="0" applyFill="0" applyBorder="0" applyAlignment="0" applyProtection="0"/>
    <xf numFmtId="4" fontId="40" fillId="27" borderId="8" applyNumberFormat="0" applyProtection="0">
      <alignment vertical="center"/>
    </xf>
    <xf numFmtId="4" fontId="41" fillId="27" borderId="8" applyNumberFormat="0" applyProtection="0">
      <alignment vertical="center"/>
    </xf>
    <xf numFmtId="4" fontId="40" fillId="27" borderId="8" applyNumberFormat="0" applyProtection="0">
      <alignment horizontal="left" vertical="center" indent="1"/>
    </xf>
    <xf numFmtId="0" fontId="40" fillId="27" borderId="8" applyNumberFormat="0" applyProtection="0">
      <alignment horizontal="left" vertical="top" indent="1"/>
    </xf>
    <xf numFmtId="4" fontId="40" fillId="41" borderId="0" applyNumberFormat="0" applyProtection="0">
      <alignment horizontal="left" vertical="center" indent="1"/>
    </xf>
    <xf numFmtId="4" fontId="42" fillId="30" borderId="8" applyNumberFormat="0" applyProtection="0">
      <alignment horizontal="right" vertical="center"/>
    </xf>
    <xf numFmtId="4" fontId="42" fillId="58" borderId="8" applyNumberFormat="0" applyProtection="0">
      <alignment horizontal="right" vertical="center"/>
    </xf>
    <xf numFmtId="4" fontId="42" fillId="32" borderId="8" applyNumberFormat="0" applyProtection="0">
      <alignment horizontal="right" vertical="center"/>
    </xf>
    <xf numFmtId="4" fontId="42" fillId="33" borderId="8" applyNumberFormat="0" applyProtection="0">
      <alignment horizontal="right" vertical="center"/>
    </xf>
    <xf numFmtId="4" fontId="42" fillId="34" borderId="8" applyNumberFormat="0" applyProtection="0">
      <alignment horizontal="right" vertical="center"/>
    </xf>
    <xf numFmtId="4" fontId="42" fillId="35" borderId="8" applyNumberFormat="0" applyProtection="0">
      <alignment horizontal="right" vertical="center"/>
    </xf>
    <xf numFmtId="4" fontId="42" fillId="36" borderId="8" applyNumberFormat="0" applyProtection="0">
      <alignment horizontal="right" vertical="center"/>
    </xf>
    <xf numFmtId="4" fontId="42" fillId="37" borderId="8" applyNumberFormat="0" applyProtection="0">
      <alignment horizontal="right" vertical="center"/>
    </xf>
    <xf numFmtId="4" fontId="42" fillId="38" borderId="8" applyNumberFormat="0" applyProtection="0">
      <alignment horizontal="right" vertical="center"/>
    </xf>
    <xf numFmtId="4" fontId="40" fillId="39" borderId="38" applyNumberFormat="0" applyProtection="0">
      <alignment horizontal="left" vertical="center" indent="1"/>
    </xf>
    <xf numFmtId="4" fontId="42" fillId="42" borderId="0" applyNumberFormat="0" applyProtection="0">
      <alignment horizontal="left" vertical="center" indent="1"/>
    </xf>
    <xf numFmtId="4" fontId="43" fillId="40" borderId="0" applyNumberFormat="0" applyProtection="0">
      <alignment horizontal="left" vertical="center" indent="1"/>
    </xf>
    <xf numFmtId="4" fontId="42" fillId="41" borderId="8" applyNumberFormat="0" applyProtection="0">
      <alignment horizontal="right" vertical="center"/>
    </xf>
    <xf numFmtId="4" fontId="42" fillId="42" borderId="0" applyNumberFormat="0" applyProtection="0">
      <alignment horizontal="left" vertical="center" indent="1"/>
    </xf>
    <xf numFmtId="4" fontId="42" fillId="41" borderId="0" applyNumberFormat="0" applyProtection="0">
      <alignment horizontal="left" vertical="center" indent="1"/>
    </xf>
    <xf numFmtId="0" fontId="9" fillId="40" borderId="8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9" fillId="41" borderId="8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9" fillId="45" borderId="8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9" fillId="42" borderId="8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2" applyNumberFormat="0">
      <protection locked="0"/>
    </xf>
    <xf numFmtId="4" fontId="42" fillId="47" borderId="8" applyNumberFormat="0" applyProtection="0">
      <alignment vertical="center"/>
    </xf>
    <xf numFmtId="4" fontId="44" fillId="47" borderId="8" applyNumberFormat="0" applyProtection="0">
      <alignment vertical="center"/>
    </xf>
    <xf numFmtId="4" fontId="42" fillId="47" borderId="8" applyNumberFormat="0" applyProtection="0">
      <alignment horizontal="left" vertical="center" indent="1"/>
    </xf>
    <xf numFmtId="0" fontId="42" fillId="47" borderId="8" applyNumberFormat="0" applyProtection="0">
      <alignment horizontal="left" vertical="top" indent="1"/>
    </xf>
    <xf numFmtId="4" fontId="42" fillId="42" borderId="8" applyNumberFormat="0" applyProtection="0">
      <alignment horizontal="right" vertical="center"/>
    </xf>
    <xf numFmtId="4" fontId="44" fillId="42" borderId="8" applyNumberFormat="0" applyProtection="0">
      <alignment horizontal="right" vertical="center"/>
    </xf>
    <xf numFmtId="4" fontId="42" fillId="41" borderId="8" applyNumberFormat="0" applyProtection="0">
      <alignment horizontal="left" vertical="center" indent="1"/>
    </xf>
    <xf numFmtId="0" fontId="42" fillId="41" borderId="8" applyNumberFormat="0" applyProtection="0">
      <alignment horizontal="left" vertical="top" indent="1"/>
    </xf>
    <xf numFmtId="4" fontId="45" fillId="50" borderId="0" applyNumberFormat="0" applyProtection="0">
      <alignment horizontal="left" vertical="center" indent="1"/>
    </xf>
    <xf numFmtId="4" fontId="46" fillId="42" borderId="8" applyNumberFormat="0" applyProtection="0">
      <alignment horizontal="right" vertical="center"/>
    </xf>
    <xf numFmtId="0" fontId="1" fillId="0" borderId="0"/>
  </cellStyleXfs>
  <cellXfs count="104">
    <xf numFmtId="0" fontId="0" fillId="2" borderId="0" xfId="0"/>
    <xf numFmtId="0" fontId="3" fillId="2" borderId="0" xfId="0" applyFont="1" applyBorder="1"/>
    <xf numFmtId="0" fontId="0" fillId="2" borderId="0" xfId="0" applyBorder="1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4" fillId="52" borderId="11" xfId="70" applyFont="1" applyFill="1" applyBorder="1"/>
    <xf numFmtId="0" fontId="0" fillId="49" borderId="18" xfId="0" applyFill="1" applyBorder="1"/>
    <xf numFmtId="0" fontId="0" fillId="2" borderId="0" xfId="0" applyAlignment="1"/>
    <xf numFmtId="0" fontId="0" fillId="49" borderId="14" xfId="0" applyFill="1" applyBorder="1"/>
    <xf numFmtId="0" fontId="0" fillId="49" borderId="0" xfId="0" applyFill="1" applyBorder="1"/>
    <xf numFmtId="0" fontId="0" fillId="49" borderId="22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 applyAlignment="1"/>
    <xf numFmtId="0" fontId="5" fillId="29" borderId="1" xfId="45" quotePrefix="1" applyNumberFormat="1">
      <alignment horizontal="left" vertical="center" indent="1"/>
    </xf>
    <xf numFmtId="0" fontId="5" fillId="29" borderId="1" xfId="77" quotePrefix="1" applyNumberFormat="1">
      <alignment horizontal="left" vertical="center" indent="1"/>
    </xf>
    <xf numFmtId="3" fontId="5" fillId="0" borderId="1" xfId="75" applyNumberFormat="1">
      <alignment horizontal="right" vertical="center"/>
    </xf>
    <xf numFmtId="164" fontId="5" fillId="0" borderId="1" xfId="75" applyNumberFormat="1">
      <alignment horizontal="right" vertical="center"/>
    </xf>
    <xf numFmtId="165" fontId="5" fillId="0" borderId="1" xfId="75" applyNumberFormat="1">
      <alignment horizontal="right" vertical="center"/>
    </xf>
    <xf numFmtId="166" fontId="5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 applyAlignment="1"/>
    <xf numFmtId="0" fontId="0" fillId="49" borderId="22" xfId="0" quotePrefix="1" applyFill="1" applyBorder="1" applyAlignment="1"/>
    <xf numFmtId="0" fontId="0" fillId="49" borderId="0" xfId="0" applyFill="1" applyBorder="1" applyAlignment="1"/>
    <xf numFmtId="0" fontId="0" fillId="49" borderId="20" xfId="0" quotePrefix="1" applyFill="1" applyBorder="1" applyAlignment="1"/>
    <xf numFmtId="0" fontId="0" fillId="49" borderId="19" xfId="0" applyFill="1" applyBorder="1" applyAlignment="1"/>
    <xf numFmtId="0" fontId="0" fillId="49" borderId="0" xfId="0" quotePrefix="1" applyFill="1" applyBorder="1" applyAlignment="1"/>
    <xf numFmtId="0" fontId="0" fillId="49" borderId="11" xfId="0" applyFill="1" applyBorder="1" applyAlignment="1"/>
    <xf numFmtId="0" fontId="0" fillId="49" borderId="14" xfId="0" quotePrefix="1" applyFill="1" applyBorder="1" applyAlignment="1"/>
    <xf numFmtId="0" fontId="0" fillId="49" borderId="14" xfId="0" applyFill="1" applyBorder="1" applyAlignment="1"/>
    <xf numFmtId="0" fontId="0" fillId="49" borderId="15" xfId="0" quotePrefix="1" applyFill="1" applyBorder="1" applyAlignment="1"/>
    <xf numFmtId="0" fontId="0" fillId="49" borderId="22" xfId="0" applyFill="1" applyBorder="1" applyAlignment="1"/>
    <xf numFmtId="0" fontId="0" fillId="49" borderId="23" xfId="0" quotePrefix="1" applyFill="1" applyBorder="1" applyAlignment="1"/>
    <xf numFmtId="167" fontId="5" fillId="0" borderId="1" xfId="75" applyNumberFormat="1">
      <alignment horizontal="right" vertical="center"/>
    </xf>
    <xf numFmtId="0" fontId="5" fillId="43" borderId="1" xfId="61" quotePrefix="1" applyAlignment="1">
      <alignment horizontal="left" vertical="center" indent="2"/>
    </xf>
    <xf numFmtId="0" fontId="0" fillId="0" borderId="0" xfId="0" applyFill="1"/>
    <xf numFmtId="0" fontId="9" fillId="0" borderId="0" xfId="85"/>
    <xf numFmtId="0" fontId="30" fillId="0" borderId="0" xfId="85" quotePrefix="1" applyNumberFormat="1" applyFont="1" applyAlignment="1"/>
    <xf numFmtId="0" fontId="30" fillId="0" borderId="0" xfId="85" quotePrefix="1" applyFont="1" applyAlignment="1"/>
    <xf numFmtId="4" fontId="30" fillId="0" borderId="0" xfId="85" applyNumberFormat="1" applyFont="1"/>
    <xf numFmtId="0" fontId="30" fillId="55" borderId="0" xfId="85" applyFont="1" applyFill="1"/>
    <xf numFmtId="0" fontId="30" fillId="0" borderId="0" xfId="85" applyFont="1"/>
    <xf numFmtId="0" fontId="9" fillId="0" borderId="29" xfId="85" applyBorder="1"/>
    <xf numFmtId="0" fontId="9" fillId="0" borderId="31" xfId="85" applyBorder="1"/>
    <xf numFmtId="4" fontId="9" fillId="0" borderId="0" xfId="85" applyNumberFormat="1" applyFont="1" applyBorder="1"/>
    <xf numFmtId="0" fontId="32" fillId="0" borderId="0" xfId="86" applyFont="1" applyFill="1" applyBorder="1" applyAlignment="1">
      <alignment horizontal="justify" vertical="center" wrapText="1"/>
    </xf>
    <xf numFmtId="0" fontId="32" fillId="0" borderId="30" xfId="86" applyFont="1" applyFill="1" applyBorder="1" applyAlignment="1">
      <alignment horizontal="justify" vertical="center" wrapText="1"/>
    </xf>
    <xf numFmtId="4" fontId="4" fillId="0" borderId="0" xfId="85" applyNumberFormat="1" applyFont="1" applyBorder="1"/>
    <xf numFmtId="0" fontId="31" fillId="0" borderId="32" xfId="86" applyFont="1" applyFill="1" applyBorder="1" applyAlignment="1">
      <alignment horizontal="left" vertical="center" wrapText="1"/>
    </xf>
    <xf numFmtId="0" fontId="31" fillId="0" borderId="33" xfId="86" applyFont="1" applyFill="1" applyBorder="1" applyAlignment="1">
      <alignment horizontal="justify" vertical="center" wrapText="1"/>
    </xf>
    <xf numFmtId="0" fontId="33" fillId="0" borderId="33" xfId="86" applyFont="1" applyFill="1" applyBorder="1" applyAlignment="1">
      <alignment horizontal="justify" vertical="center" wrapText="1"/>
    </xf>
    <xf numFmtId="0" fontId="9" fillId="0" borderId="34" xfId="85" applyBorder="1"/>
    <xf numFmtId="0" fontId="9" fillId="0" borderId="0" xfId="85" applyFont="1"/>
    <xf numFmtId="0" fontId="32" fillId="0" borderId="30" xfId="86" applyFont="1" applyFill="1" applyBorder="1" applyAlignment="1">
      <alignment horizontal="justify" vertical="center"/>
    </xf>
    <xf numFmtId="0" fontId="32" fillId="0" borderId="0" xfId="86" applyFont="1" applyFill="1" applyBorder="1" applyAlignment="1">
      <alignment horizontal="justify" vertical="center"/>
    </xf>
    <xf numFmtId="4" fontId="9" fillId="0" borderId="0" xfId="85" applyNumberFormat="1" applyFont="1" applyFill="1" applyBorder="1"/>
    <xf numFmtId="0" fontId="51" fillId="0" borderId="0" xfId="0" applyFont="1" applyFill="1"/>
    <xf numFmtId="0" fontId="50" fillId="0" borderId="0" xfId="85" quotePrefix="1" applyNumberFormat="1" applyFont="1" applyAlignment="1"/>
    <xf numFmtId="0" fontId="50" fillId="0" borderId="0" xfId="85" quotePrefix="1" applyFont="1" applyAlignment="1"/>
    <xf numFmtId="4" fontId="50" fillId="0" borderId="0" xfId="85" quotePrefix="1" applyNumberFormat="1" applyFont="1" applyAlignment="1"/>
    <xf numFmtId="0" fontId="50" fillId="55" borderId="0" xfId="85" applyFont="1" applyFill="1"/>
    <xf numFmtId="0" fontId="50" fillId="0" borderId="0" xfId="85" applyFont="1"/>
    <xf numFmtId="0" fontId="52" fillId="0" borderId="0" xfId="0" applyFont="1" applyFill="1"/>
    <xf numFmtId="0" fontId="53" fillId="0" borderId="30" xfId="86" applyFont="1" applyBorder="1" applyAlignment="1">
      <alignment horizontal="left" vertical="center" wrapText="1"/>
    </xf>
    <xf numFmtId="0" fontId="53" fillId="0" borderId="0" xfId="86" applyFont="1" applyFill="1" applyBorder="1" applyAlignment="1">
      <alignment horizontal="center" vertical="center" wrapText="1"/>
    </xf>
    <xf numFmtId="0" fontId="53" fillId="0" borderId="0" xfId="86" applyFont="1" applyFill="1" applyBorder="1" applyAlignment="1">
      <alignment horizontal="left" vertical="center" wrapText="1"/>
    </xf>
    <xf numFmtId="0" fontId="53" fillId="0" borderId="28" xfId="86" applyFont="1" applyFill="1" applyBorder="1" applyAlignment="1">
      <alignment horizontal="center" vertical="center" wrapText="1"/>
    </xf>
    <xf numFmtId="0" fontId="53" fillId="0" borderId="30" xfId="86" applyFont="1" applyBorder="1" applyAlignment="1">
      <alignment horizontal="justify" vertical="center" wrapText="1"/>
    </xf>
    <xf numFmtId="0" fontId="53" fillId="0" borderId="0" xfId="86" applyFont="1" applyBorder="1" applyAlignment="1">
      <alignment horizontal="justify" vertical="center" wrapText="1"/>
    </xf>
    <xf numFmtId="0" fontId="53" fillId="0" borderId="0" xfId="86" applyFont="1" applyFill="1" applyBorder="1" applyAlignment="1">
      <alignment horizontal="justify" vertical="center" wrapText="1"/>
    </xf>
    <xf numFmtId="0" fontId="9" fillId="0" borderId="0" xfId="85" applyFont="1" applyBorder="1"/>
    <xf numFmtId="0" fontId="53" fillId="0" borderId="30" xfId="86" applyFont="1" applyFill="1" applyBorder="1" applyAlignment="1">
      <alignment horizontal="justify" vertical="center" wrapText="1"/>
    </xf>
    <xf numFmtId="0" fontId="9" fillId="0" borderId="0" xfId="0" applyFont="1" applyFill="1"/>
    <xf numFmtId="0" fontId="53" fillId="0" borderId="0" xfId="86" applyFont="1" applyFill="1" applyBorder="1" applyAlignment="1">
      <alignment horizontal="justify" vertical="top" wrapText="1"/>
    </xf>
    <xf numFmtId="0" fontId="53" fillId="0" borderId="30" xfId="86" applyFont="1" applyFill="1" applyBorder="1" applyAlignment="1">
      <alignment horizontal="left" vertical="center" wrapText="1"/>
    </xf>
    <xf numFmtId="4" fontId="4" fillId="0" borderId="0" xfId="85" applyNumberFormat="1" applyFont="1" applyFill="1" applyBorder="1"/>
    <xf numFmtId="14" fontId="30" fillId="0" borderId="0" xfId="85" applyNumberFormat="1" applyFont="1"/>
    <xf numFmtId="1" fontId="30" fillId="0" borderId="0" xfId="85" applyNumberFormat="1" applyFont="1"/>
    <xf numFmtId="2" fontId="30" fillId="0" borderId="0" xfId="85" applyNumberFormat="1" applyFont="1"/>
    <xf numFmtId="14" fontId="52" fillId="0" borderId="0" xfId="0" applyNumberFormat="1" applyFont="1" applyFill="1"/>
    <xf numFmtId="0" fontId="9" fillId="59" borderId="29" xfId="85" applyFill="1" applyBorder="1"/>
    <xf numFmtId="0" fontId="9" fillId="59" borderId="31" xfId="85" applyFill="1" applyBorder="1"/>
    <xf numFmtId="0" fontId="9" fillId="59" borderId="34" xfId="85" applyFont="1" applyFill="1" applyBorder="1"/>
    <xf numFmtId="0" fontId="55" fillId="59" borderId="27" xfId="85" applyFont="1" applyFill="1" applyBorder="1" applyAlignment="1">
      <alignment horizontal="center"/>
    </xf>
    <xf numFmtId="0" fontId="9" fillId="59" borderId="28" xfId="85" applyFont="1" applyFill="1" applyBorder="1" applyAlignment="1">
      <alignment horizontal="center"/>
    </xf>
    <xf numFmtId="0" fontId="54" fillId="59" borderId="30" xfId="85" applyFont="1" applyFill="1" applyBorder="1" applyAlignment="1">
      <alignment horizontal="center"/>
    </xf>
    <xf numFmtId="0" fontId="54" fillId="59" borderId="0" xfId="85" applyFont="1" applyFill="1" applyBorder="1" applyAlignment="1">
      <alignment horizontal="center"/>
    </xf>
    <xf numFmtId="0" fontId="53" fillId="59" borderId="30" xfId="85" applyFont="1" applyFill="1" applyBorder="1" applyAlignment="1">
      <alignment horizontal="center"/>
    </xf>
    <xf numFmtId="0" fontId="53" fillId="59" borderId="0" xfId="85" applyFont="1" applyFill="1" applyBorder="1" applyAlignment="1">
      <alignment horizontal="center"/>
    </xf>
    <xf numFmtId="0" fontId="35" fillId="59" borderId="32" xfId="86" applyFont="1" applyFill="1" applyBorder="1" applyAlignment="1">
      <alignment horizontal="center" vertical="center" wrapText="1"/>
    </xf>
    <xf numFmtId="0" fontId="35" fillId="59" borderId="33" xfId="86" applyFont="1" applyFill="1" applyBorder="1" applyAlignment="1">
      <alignment horizontal="center" vertical="center" wrapText="1"/>
    </xf>
    <xf numFmtId="0" fontId="34" fillId="59" borderId="30" xfId="85" applyFont="1" applyFill="1" applyBorder="1" applyAlignment="1">
      <alignment horizontal="center" vertical="center"/>
    </xf>
    <xf numFmtId="0" fontId="34" fillId="59" borderId="0" xfId="85" applyFont="1" applyFill="1" applyBorder="1" applyAlignment="1">
      <alignment horizontal="center" vertical="center"/>
    </xf>
    <xf numFmtId="0" fontId="34" fillId="59" borderId="31" xfId="85" applyFont="1" applyFill="1" applyBorder="1" applyAlignment="1">
      <alignment horizontal="center" vertical="center"/>
    </xf>
    <xf numFmtId="0" fontId="56" fillId="59" borderId="27" xfId="85" applyFont="1" applyFill="1" applyBorder="1" applyAlignment="1">
      <alignment horizontal="center" vertical="center"/>
    </xf>
    <xf numFmtId="0" fontId="56" fillId="59" borderId="28" xfId="85" applyFont="1" applyFill="1" applyBorder="1" applyAlignment="1">
      <alignment horizontal="center" vertical="center"/>
    </xf>
    <xf numFmtId="0" fontId="56" fillId="59" borderId="29" xfId="85" applyFont="1" applyFill="1" applyBorder="1" applyAlignment="1">
      <alignment horizontal="center" vertical="center"/>
    </xf>
  </cellXfs>
  <cellStyles count="141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a" xfId="31" builtinId="26" customBuiltin="1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Neutral" xfId="38" builtinId="28" customBuiltin="1"/>
    <cellStyle name="Neutral 2" xfId="92"/>
    <cellStyle name="Normal" xfId="0" builtinId="0"/>
    <cellStyle name="Normal 2" xfId="86"/>
    <cellStyle name="Normal 2 2" xfId="140"/>
    <cellStyle name="Normal 3" xfId="8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Emph" xfId="42"/>
    <cellStyle name="SAPBEXaggDataEmph 2" xfId="102"/>
    <cellStyle name="SAPBEXaggItem" xfId="43"/>
    <cellStyle name="SAPBEXaggItem 2" xfId="103"/>
    <cellStyle name="SAPBEXaggItemX" xfId="44"/>
    <cellStyle name="SAPBEXaggItemX 2" xfId="104"/>
    <cellStyle name="SAPBEXchaText" xfId="45"/>
    <cellStyle name="SAPBEXchaText 2" xfId="105"/>
    <cellStyle name="SAPBEXexcBad7" xfId="46"/>
    <cellStyle name="SAPBEXexcBad7 2" xfId="106"/>
    <cellStyle name="SAPBEXexcBad8" xfId="47"/>
    <cellStyle name="SAPBEXexcBad8 2" xfId="107"/>
    <cellStyle name="SAPBEXexcBad9" xfId="48"/>
    <cellStyle name="SAPBEXexcBad9 2" xfId="108"/>
    <cellStyle name="SAPBEXexcCritical4" xfId="49"/>
    <cellStyle name="SAPBEXexcCritical4 2" xfId="109"/>
    <cellStyle name="SAPBEXexcCritical5" xfId="50"/>
    <cellStyle name="SAPBEXexcCritical5 2" xfId="110"/>
    <cellStyle name="SAPBEXexcCritical6" xfId="51"/>
    <cellStyle name="SAPBEXexcCritical6 2" xfId="111"/>
    <cellStyle name="SAPBEXexcGood1" xfId="52"/>
    <cellStyle name="SAPBEXexcGood1 2" xfId="112"/>
    <cellStyle name="SAPBEXexcGood2" xfId="53"/>
    <cellStyle name="SAPBEXexcGood2 2" xfId="113"/>
    <cellStyle name="SAPBEXexcGood3" xfId="54"/>
    <cellStyle name="SAPBEXexcGood3 2" xfId="114"/>
    <cellStyle name="SAPBEXfilterDrill" xfId="55"/>
    <cellStyle name="SAPBEXfilterDrill 2" xfId="115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headerItem" xfId="59"/>
    <cellStyle name="SAPBEXheaderItem 2" xfId="119"/>
    <cellStyle name="SAPBEXheaderText" xfId="60"/>
    <cellStyle name="SAPBEXheaderText 2" xfId="120"/>
    <cellStyle name="SAPBEXHLevel0" xfId="61"/>
    <cellStyle name="SAPBEXHLevel0 2" xfId="121"/>
    <cellStyle name="SAPBEXHLevel0X" xfId="62"/>
    <cellStyle name="SAPBEXHLevel0X 2" xfId="122"/>
    <cellStyle name="SAPBEXHLevel1" xfId="63"/>
    <cellStyle name="SAPBEXHLevel1 2" xfId="123"/>
    <cellStyle name="SAPBEXHLevel1X" xfId="64"/>
    <cellStyle name="SAPBEXHLevel1X 2" xfId="124"/>
    <cellStyle name="SAPBEXHLevel2" xfId="65"/>
    <cellStyle name="SAPBEXHLevel2 2" xfId="125"/>
    <cellStyle name="SAPBEXHLevel2X" xfId="66"/>
    <cellStyle name="SAPBEXHLevel2X 2" xfId="126"/>
    <cellStyle name="SAPBEXHLevel3" xfId="67"/>
    <cellStyle name="SAPBEXHLevel3 2" xfId="127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Emph" xfId="76"/>
    <cellStyle name="SAPBEXstdDataEmph 2" xfId="135"/>
    <cellStyle name="SAPBEXstdItem" xfId="77"/>
    <cellStyle name="SAPBEXstdItem 2" xfId="136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6399042913.2200003</c:v>
                </c:pt>
                <c:pt idx="3" formatCode="#,##0.00\ &quot;MXN&quot;">
                  <c:v>400874067.02999997</c:v>
                </c:pt>
                <c:pt idx="4" formatCode="#,##0.00\ &quot;MXN&quot;">
                  <c:v>2720437852.3400002</c:v>
                </c:pt>
                <c:pt idx="6" formatCode="#,##0.00\ &quot;MXN&quot;">
                  <c:v>1553407491.7</c:v>
                </c:pt>
                <c:pt idx="7" formatCode="#,##0.00\ &quot;MXN&quot;">
                  <c:v>1724294496.1500001</c:v>
                </c:pt>
                <c:pt idx="9" formatCode="#,##0.00\ &quot;MXN&quot;">
                  <c:v>29006</c:v>
                </c:pt>
                <c:pt idx="10" formatCode="#,##0.00\ &quot;MXN&quot;">
                  <c:v>1831282462.4100001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1036091853.79</c:v>
                </c:pt>
                <c:pt idx="14" formatCode="#,##0.00\ &quot;MXN&quot;">
                  <c:v>7313.43</c:v>
                </c:pt>
                <c:pt idx="15" formatCode="#,##0.00\ &quot;MXN&quot;">
                  <c:v>53302274.590000004</c:v>
                </c:pt>
                <c:pt idx="16" formatCode="#,##0.00\ &quot;MXN&quot;">
                  <c:v>34496577.549999997</c:v>
                </c:pt>
                <c:pt idx="17" formatCode="#,##0.00\ &quot;MXN&quot;">
                  <c:v>707344941.08000004</c:v>
                </c:pt>
                <c:pt idx="18" formatCode="#,##0.00\ &quot;MXN&quot;">
                  <c:v>382247991.81</c:v>
                </c:pt>
                <c:pt idx="22" formatCode="#,##0.00\ &quot;MXN&quot;">
                  <c:v>382247991.81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8613060187.6499996</c:v>
                </c:pt>
                <c:pt idx="40">
                  <c:v>0</c:v>
                </c:pt>
                <c:pt idx="41" formatCode="#,##0.00\ &quot;MXN&quot;">
                  <c:v>29959681563.619999</c:v>
                </c:pt>
                <c:pt idx="42" formatCode="#,##0.00\ &quot;MXN&quot;">
                  <c:v>180010314.5</c:v>
                </c:pt>
                <c:pt idx="43" formatCode="#,##0.00\ &quot;MXN&quot;">
                  <c:v>40265144553.389999</c:v>
                </c:pt>
                <c:pt idx="44" formatCode="#,##0.00\ &quot;MXN&quot;">
                  <c:v>4474593652.7299995</c:v>
                </c:pt>
                <c:pt idx="45" formatCode="#,##0.00\ &quot;MXN&quot;">
                  <c:v>180780555.43000001</c:v>
                </c:pt>
                <c:pt idx="46" formatCode="#,##0.00\ &quot;MXN&quot;">
                  <c:v>-1619957786.72</c:v>
                </c:pt>
                <c:pt idx="47" formatCode="#,##0.00\ &quot;MXN&quot;">
                  <c:v>32457644.670000002</c:v>
                </c:pt>
                <c:pt idx="50" formatCode="#,##0.00\ &quot;MXN&quot;">
                  <c:v>73472710497.619995</c:v>
                </c:pt>
                <c:pt idx="51" formatCode="#,##0.00\ &quot;MXN&quot;">
                  <c:v>82085770685.270004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2697592194.3099999</c:v>
                </c:pt>
                <c:pt idx="3" formatCode="#,##0.00\ &quot;MXN&quot;">
                  <c:v>654951530.98000002</c:v>
                </c:pt>
                <c:pt idx="4" formatCode="#,##0.00\ &quot;MXN&quot;">
                  <c:v>53698553.210000001</c:v>
                </c:pt>
                <c:pt idx="6" formatCode="#,##0.00\ &quot;MXN&quot;">
                  <c:v>356184486</c:v>
                </c:pt>
                <c:pt idx="7" formatCode="#,##0.00\ &quot;MXN&quot;">
                  <c:v>1632728618.1199999</c:v>
                </c:pt>
                <c:pt idx="9" formatCode="#,##0.00\ &quot;MXN&quot;">
                  <c:v>29006</c:v>
                </c:pt>
                <c:pt idx="10" formatCode="#,##0.00\ &quot;MXN&quot;">
                  <c:v>1332014663.8499999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528200041.80000001</c:v>
                </c:pt>
                <c:pt idx="14" formatCode="#,##0.00\ &quot;MXN&quot;">
                  <c:v>70695.61</c:v>
                </c:pt>
                <c:pt idx="15" formatCode="#,##0.00\ &quot;MXN&quot;">
                  <c:v>53103036.469999999</c:v>
                </c:pt>
                <c:pt idx="16" formatCode="#,##0.00\ &quot;MXN&quot;">
                  <c:v>28935986.23</c:v>
                </c:pt>
                <c:pt idx="17" formatCode="#,##0.00\ &quot;MXN&quot;">
                  <c:v>721665401.76999998</c:v>
                </c:pt>
                <c:pt idx="18" formatCode="#,##0.00\ &quot;MXN&quot;">
                  <c:v>366264146.16000003</c:v>
                </c:pt>
                <c:pt idx="22" formatCode="#,##0.00\ &quot;MXN&quot;">
                  <c:v>366264146.16000003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9" formatCode="#,##0.00\ &quot;MXN&quot;">
                  <c:v>4396357824.5299997</c:v>
                </c:pt>
                <c:pt idx="40">
                  <c:v>0</c:v>
                </c:pt>
                <c:pt idx="41" formatCode="#,##0.00\ &quot;MXN&quot;">
                  <c:v>29985063111.560001</c:v>
                </c:pt>
                <c:pt idx="42" formatCode="#,##0.00\ &quot;MXN&quot;">
                  <c:v>180010314.5</c:v>
                </c:pt>
                <c:pt idx="43" formatCode="#,##0.00\ &quot;MXN&quot;">
                  <c:v>39321007144.290001</c:v>
                </c:pt>
                <c:pt idx="44" formatCode="#,##0.00\ &quot;MXN&quot;">
                  <c:v>4437570170.1599998</c:v>
                </c:pt>
                <c:pt idx="45" formatCode="#,##0.00\ &quot;MXN&quot;">
                  <c:v>176996568.83000001</c:v>
                </c:pt>
                <c:pt idx="46" formatCode="#,##0.00\ &quot;MXN&quot;">
                  <c:v>-1159135562.1900001</c:v>
                </c:pt>
                <c:pt idx="47" formatCode="#,##0.00\ &quot;MXN&quot;">
                  <c:v>32457644.670000002</c:v>
                </c:pt>
                <c:pt idx="50" formatCode="#,##0.00\ &quot;MXN&quot;">
                  <c:v>72973969391.820007</c:v>
                </c:pt>
                <c:pt idx="51" formatCode="#,##0.00\ &quot;MXN&quot;">
                  <c:v>77370327216.350006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5027072006.6499996</c:v>
                </c:pt>
                <c:pt idx="3" formatCode="#,##0.00\ &quot;MXN&quot;">
                  <c:v>803415255.75999999</c:v>
                </c:pt>
                <c:pt idx="4" formatCode="#,##0.00\ &quot;MXN&quot;">
                  <c:v>1851835026.8</c:v>
                </c:pt>
                <c:pt idx="6" formatCode="#,##0.00\ &quot;MXN&quot;">
                  <c:v>1406552615.7</c:v>
                </c:pt>
                <c:pt idx="7" formatCode="#,##0.00\ &quot;MXN&quot;">
                  <c:v>965240102.38999999</c:v>
                </c:pt>
                <c:pt idx="9" formatCode="#,##0.00\ &quot;MXN&quot;">
                  <c:v>29006</c:v>
                </c:pt>
                <c:pt idx="10" formatCode="#,##0.00\ &quot;MXN&quot;">
                  <c:v>1440162918</c:v>
                </c:pt>
                <c:pt idx="11">
                  <c:v>0</c:v>
                </c:pt>
                <c:pt idx="12" formatCode="#,##0.00\ &quot;MXN&quot;">
                  <c:v>39501.97</c:v>
                </c:pt>
                <c:pt idx="13" formatCode="#,##0.00\ &quot;MXN&quot;">
                  <c:v>641269193.70000005</c:v>
                </c:pt>
                <c:pt idx="14" formatCode="#,##0.00\ &quot;MXN&quot;">
                  <c:v>-78910.75</c:v>
                </c:pt>
                <c:pt idx="15" formatCode="#,##0.00\ &quot;MXN&quot;">
                  <c:v>53302274.590000004</c:v>
                </c:pt>
                <c:pt idx="16" formatCode="#,##0.00\ &quot;MXN&quot;">
                  <c:v>37990558.299999997</c:v>
                </c:pt>
                <c:pt idx="17" formatCode="#,##0.00\ &quot;MXN&quot;">
                  <c:v>707640300.19000006</c:v>
                </c:pt>
                <c:pt idx="18" formatCode="#,##0.00\ &quot;MXN&quot;">
                  <c:v>377077505.01999998</c:v>
                </c:pt>
                <c:pt idx="22" formatCode="#,##0.00\ &quot;MXN&quot;">
                  <c:v>377077505.01999998</c:v>
                </c:pt>
                <c:pt idx="30" formatCode="#,##0.00\ &quot;MXN&quot;">
                  <c:v>486820.21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9" formatCode="#,##0.00\ &quot;MXN&quot;">
                  <c:v>6844799249.8800001</c:v>
                </c:pt>
                <c:pt idx="40">
                  <c:v>0</c:v>
                </c:pt>
                <c:pt idx="41" formatCode="#,##0.00\ &quot;MXN&quot;">
                  <c:v>29959681563.619999</c:v>
                </c:pt>
                <c:pt idx="42" formatCode="#,##0.00\ &quot;MXN&quot;">
                  <c:v>180010314.5</c:v>
                </c:pt>
                <c:pt idx="43" formatCode="#,##0.00\ &quot;MXN&quot;">
                  <c:v>40371800654.32</c:v>
                </c:pt>
                <c:pt idx="44" formatCode="#,##0.00\ &quot;MXN&quot;">
                  <c:v>4482093344.1999998</c:v>
                </c:pt>
                <c:pt idx="45" formatCode="#,##0.00\ &quot;MXN&quot;">
                  <c:v>181286609.69</c:v>
                </c:pt>
                <c:pt idx="46" formatCode="#,##0.00\ &quot;MXN&quot;">
                  <c:v>-1619957786.72</c:v>
                </c:pt>
                <c:pt idx="47" formatCode="#,##0.00\ &quot;MXN&quot;">
                  <c:v>32457644.670000002</c:v>
                </c:pt>
                <c:pt idx="50" formatCode="#,##0.00\ &quot;MXN&quot;">
                  <c:v>73587372344.279999</c:v>
                </c:pt>
                <c:pt idx="51" formatCode="#,##0.00\ &quot;MXN&quot;">
                  <c:v>80432171594.160004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114544"/>
        <c:axId val="420110232"/>
      </c:barChart>
      <c:catAx>
        <c:axId val="420114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20110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2011023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20114544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3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=""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=""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=""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=""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=""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=""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=""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=""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=""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=""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=""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=""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=""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=""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=""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=""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=""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=""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=""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=""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=""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=""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=""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=""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=""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=""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=""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=""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=""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=""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=""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=""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=""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=""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=""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=""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=""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=""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=""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=""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=""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=""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=""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=""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=""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=""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=""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=""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=""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=""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=""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=""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=""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=""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=""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=""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=""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=""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=""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=""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=""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=""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=""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=""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=""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=""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=""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=""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=""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=""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=""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=""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=""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=""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=""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=""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=""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=""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=""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=""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=""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=""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=""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=""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=""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=""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=""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=""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=""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=""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=""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=""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=""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=""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=""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=""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=""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=""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=""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=""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=""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=""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=""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=""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=""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=""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=""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=""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=""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=""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=""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=""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=""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=""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=""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=""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=""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=""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=""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=""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=""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=""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=""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=""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=""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=""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=""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=""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=""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6" t="s">
        <v>4</v>
      </c>
      <c r="D14" s="16"/>
    </row>
    <row r="15" spans="1:4" x14ac:dyDescent="0.2">
      <c r="C15" s="10"/>
      <c r="D15" s="10"/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7" width="55.83203125" bestFit="1" customWidth="1"/>
    <col min="8" max="8" width="23" bestFit="1" customWidth="1"/>
    <col min="9" max="9" width="24.33203125" bestFit="1" customWidth="1"/>
    <col min="10" max="10" width="20.83203125" bestFit="1" customWidth="1"/>
    <col min="11" max="11" width="22.33203125" bestFit="1" customWidth="1"/>
    <col min="12" max="12" width="20.5" bestFit="1" customWidth="1"/>
    <col min="13" max="32" width="9.33203125" customWidth="1"/>
    <col min="33" max="33" width="15.5" bestFit="1" customWidth="1"/>
  </cols>
  <sheetData>
    <row r="1" spans="1:19" ht="24" customHeight="1" x14ac:dyDescent="0.2">
      <c r="E1" s="11"/>
      <c r="F1" s="18" t="s">
        <v>6</v>
      </c>
    </row>
    <row r="2" spans="1:19" s="6" customFormat="1" ht="33.75" customHeight="1" x14ac:dyDescent="0.2">
      <c r="D2" s="7"/>
      <c r="E2" s="7"/>
      <c r="F2" s="7"/>
      <c r="G2" s="7"/>
      <c r="H2" s="15" t="s">
        <v>9</v>
      </c>
      <c r="I2" s="17" t="s">
        <v>10</v>
      </c>
      <c r="J2" s="7"/>
      <c r="K2" s="15" t="s">
        <v>28</v>
      </c>
      <c r="L2" s="17" t="s">
        <v>265</v>
      </c>
      <c r="M2" s="7"/>
      <c r="N2" s="7"/>
      <c r="O2" s="7"/>
      <c r="P2" s="7"/>
      <c r="Q2" s="7"/>
      <c r="R2" s="7"/>
      <c r="S2" s="7"/>
    </row>
    <row r="3" spans="1:19" s="6" customFormat="1" ht="18" customHeight="1" x14ac:dyDescent="0.2">
      <c r="A3" s="8"/>
    </row>
    <row r="5" spans="1:19" ht="12.75" hidden="1" x14ac:dyDescent="0.2">
      <c r="G5" s="9" t="s">
        <v>1</v>
      </c>
      <c r="H5" s="4"/>
      <c r="I5" s="4"/>
      <c r="J5" s="4"/>
      <c r="K5" s="5"/>
    </row>
    <row r="6" spans="1:19" hidden="1" x14ac:dyDescent="0.2">
      <c r="C6" s="2"/>
      <c r="D6" s="2"/>
      <c r="E6" s="1"/>
      <c r="F6" s="1"/>
      <c r="G6" s="34" t="s">
        <v>9</v>
      </c>
      <c r="H6" s="35" t="s">
        <v>10</v>
      </c>
      <c r="I6" s="12"/>
      <c r="J6" s="36" t="s">
        <v>18</v>
      </c>
      <c r="K6" s="37" t="s">
        <v>271</v>
      </c>
    </row>
    <row r="7" spans="1:19" hidden="1" x14ac:dyDescent="0.2">
      <c r="C7" s="2"/>
      <c r="D7" s="2"/>
      <c r="E7" s="1"/>
      <c r="F7" s="1"/>
      <c r="G7" s="32" t="s">
        <v>15</v>
      </c>
      <c r="H7" s="33" t="s">
        <v>268</v>
      </c>
      <c r="I7" s="13"/>
      <c r="J7" s="30" t="s">
        <v>11</v>
      </c>
      <c r="K7" s="31" t="s">
        <v>267</v>
      </c>
    </row>
    <row r="8" spans="1:19" hidden="1" x14ac:dyDescent="0.2">
      <c r="C8" s="2"/>
      <c r="D8" s="2"/>
      <c r="E8" s="1"/>
      <c r="F8" s="1"/>
      <c r="G8" s="32" t="s">
        <v>8</v>
      </c>
      <c r="H8" s="33" t="s">
        <v>261</v>
      </c>
      <c r="I8" s="13"/>
      <c r="J8" s="30" t="s">
        <v>29</v>
      </c>
      <c r="K8" s="31" t="s">
        <v>270</v>
      </c>
    </row>
    <row r="9" spans="1:19" hidden="1" x14ac:dyDescent="0.2">
      <c r="C9" s="2"/>
      <c r="D9" s="2"/>
      <c r="E9" s="1"/>
      <c r="F9" s="1"/>
      <c r="G9" s="32" t="s">
        <v>16</v>
      </c>
      <c r="H9" s="33" t="s">
        <v>17</v>
      </c>
      <c r="I9" s="13"/>
      <c r="J9" s="30" t="s">
        <v>28</v>
      </c>
      <c r="K9" s="31" t="s">
        <v>265</v>
      </c>
    </row>
    <row r="10" spans="1:19" hidden="1" x14ac:dyDescent="0.2">
      <c r="C10" s="2"/>
      <c r="E10" s="1"/>
      <c r="F10" s="1"/>
      <c r="G10" s="32" t="s">
        <v>13</v>
      </c>
      <c r="H10" s="33" t="s">
        <v>14</v>
      </c>
      <c r="I10" s="13"/>
      <c r="J10" s="30" t="s">
        <v>7</v>
      </c>
      <c r="K10" s="31" t="s">
        <v>272</v>
      </c>
    </row>
    <row r="11" spans="1:19" hidden="1" x14ac:dyDescent="0.2">
      <c r="D11" s="2"/>
      <c r="E11" s="1"/>
      <c r="F11" s="1"/>
      <c r="G11" s="28" t="s">
        <v>5</v>
      </c>
      <c r="H11" s="29" t="s">
        <v>6</v>
      </c>
      <c r="I11" s="14"/>
      <c r="J11" s="38" t="s">
        <v>7</v>
      </c>
      <c r="K11" s="39" t="s">
        <v>269</v>
      </c>
    </row>
    <row r="14" spans="1:19" ht="12.75" x14ac:dyDescent="0.2">
      <c r="C14" s="16" t="s">
        <v>4</v>
      </c>
      <c r="D14" s="16"/>
      <c r="G14" s="16" t="s">
        <v>2</v>
      </c>
      <c r="H14" s="16"/>
      <c r="I14" s="16"/>
      <c r="J14" s="16"/>
      <c r="K14" s="16"/>
      <c r="L14" s="16"/>
    </row>
    <row r="15" spans="1:19" x14ac:dyDescent="0.2">
      <c r="C15" s="25" t="s">
        <v>19</v>
      </c>
      <c r="D15" s="25" t="s">
        <v>20</v>
      </c>
      <c r="G15" s="19" t="s">
        <v>20</v>
      </c>
      <c r="H15" s="20" t="s">
        <v>30</v>
      </c>
      <c r="I15" s="20" t="s">
        <v>31</v>
      </c>
      <c r="J15" s="20" t="s">
        <v>32</v>
      </c>
      <c r="K15" s="20" t="s">
        <v>33</v>
      </c>
      <c r="L15" s="20" t="s">
        <v>34</v>
      </c>
    </row>
    <row r="16" spans="1:19" x14ac:dyDescent="0.2">
      <c r="C16" s="26" t="s">
        <v>21</v>
      </c>
      <c r="D16" s="26" t="s">
        <v>20</v>
      </c>
      <c r="G16" s="20" t="s">
        <v>35</v>
      </c>
      <c r="H16" s="22">
        <v>0</v>
      </c>
      <c r="I16" s="22">
        <v>0</v>
      </c>
      <c r="J16" s="23">
        <v>0</v>
      </c>
      <c r="K16" s="23">
        <v>0</v>
      </c>
      <c r="L16" s="23">
        <v>0</v>
      </c>
    </row>
    <row r="17" spans="3:12" x14ac:dyDescent="0.2">
      <c r="C17" s="26" t="s">
        <v>22</v>
      </c>
      <c r="D17" s="26" t="s">
        <v>20</v>
      </c>
      <c r="G17" s="20" t="s">
        <v>36</v>
      </c>
      <c r="H17" s="22">
        <v>0</v>
      </c>
      <c r="I17" s="22">
        <v>0</v>
      </c>
      <c r="J17" s="23">
        <v>0</v>
      </c>
      <c r="K17" s="23">
        <v>0</v>
      </c>
      <c r="L17" s="23">
        <v>0</v>
      </c>
    </row>
    <row r="18" spans="3:12" x14ac:dyDescent="0.2">
      <c r="C18" s="26" t="s">
        <v>263</v>
      </c>
      <c r="D18" s="26" t="s">
        <v>20</v>
      </c>
      <c r="G18" s="20" t="s">
        <v>37</v>
      </c>
      <c r="H18" s="22">
        <v>0</v>
      </c>
      <c r="I18" s="22">
        <v>0</v>
      </c>
      <c r="J18" s="24">
        <v>6399042913.2200003</v>
      </c>
      <c r="K18" s="24">
        <v>2697592194.3099999</v>
      </c>
      <c r="L18" s="24">
        <v>5027072006.6499996</v>
      </c>
    </row>
    <row r="19" spans="3:12" x14ac:dyDescent="0.2">
      <c r="C19" s="26" t="s">
        <v>23</v>
      </c>
      <c r="D19" s="26" t="s">
        <v>20</v>
      </c>
      <c r="G19" s="20" t="s">
        <v>38</v>
      </c>
      <c r="H19" s="22">
        <v>0</v>
      </c>
      <c r="I19" s="22">
        <v>0</v>
      </c>
      <c r="J19" s="24">
        <v>400874067.02999997</v>
      </c>
      <c r="K19" s="24">
        <v>654951530.98000002</v>
      </c>
      <c r="L19" s="24">
        <v>803415255.75999999</v>
      </c>
    </row>
    <row r="20" spans="3:12" x14ac:dyDescent="0.2">
      <c r="C20" s="26" t="s">
        <v>24</v>
      </c>
      <c r="D20" s="26" t="s">
        <v>20</v>
      </c>
      <c r="G20" s="20" t="s">
        <v>39</v>
      </c>
      <c r="H20" s="22">
        <v>0</v>
      </c>
      <c r="I20" s="22">
        <v>0</v>
      </c>
      <c r="J20" s="24">
        <v>2720437852.3400002</v>
      </c>
      <c r="K20" s="24">
        <v>53698553.210000001</v>
      </c>
      <c r="L20" s="24">
        <v>1851835026.8</v>
      </c>
    </row>
    <row r="21" spans="3:12" x14ac:dyDescent="0.2">
      <c r="C21" s="26" t="s">
        <v>25</v>
      </c>
      <c r="D21" s="26" t="s">
        <v>20</v>
      </c>
      <c r="G21" s="20" t="s">
        <v>40</v>
      </c>
      <c r="H21" s="22">
        <v>0</v>
      </c>
      <c r="I21" s="22">
        <v>0</v>
      </c>
      <c r="J21" s="21"/>
      <c r="K21" s="21"/>
      <c r="L21" s="21"/>
    </row>
    <row r="22" spans="3:12" x14ac:dyDescent="0.2">
      <c r="C22" s="26" t="s">
        <v>16</v>
      </c>
      <c r="D22" s="26" t="s">
        <v>20</v>
      </c>
      <c r="G22" s="20" t="s">
        <v>41</v>
      </c>
      <c r="H22" s="22">
        <v>0</v>
      </c>
      <c r="I22" s="22">
        <v>0</v>
      </c>
      <c r="J22" s="24">
        <v>1553407491.7</v>
      </c>
      <c r="K22" s="24">
        <v>356184486</v>
      </c>
      <c r="L22" s="24">
        <v>1406552615.7</v>
      </c>
    </row>
    <row r="23" spans="3:12" x14ac:dyDescent="0.2">
      <c r="C23" s="26" t="s">
        <v>26</v>
      </c>
      <c r="D23" s="26" t="s">
        <v>20</v>
      </c>
      <c r="G23" s="20" t="s">
        <v>42</v>
      </c>
      <c r="H23" s="22">
        <v>0</v>
      </c>
      <c r="I23" s="22">
        <v>0</v>
      </c>
      <c r="J23" s="24">
        <v>1724294496.1500001</v>
      </c>
      <c r="K23" s="24">
        <v>1632728618.1199999</v>
      </c>
      <c r="L23" s="24">
        <v>965240102.38999999</v>
      </c>
    </row>
    <row r="24" spans="3:12" x14ac:dyDescent="0.2">
      <c r="C24" s="27" t="s">
        <v>27</v>
      </c>
      <c r="D24" s="27" t="s">
        <v>20</v>
      </c>
      <c r="G24" s="20" t="s">
        <v>43</v>
      </c>
      <c r="H24" s="22">
        <v>0</v>
      </c>
      <c r="I24" s="22">
        <v>0</v>
      </c>
      <c r="J24" s="21"/>
      <c r="K24" s="21"/>
      <c r="L24" s="21"/>
    </row>
    <row r="25" spans="3:12" x14ac:dyDescent="0.2">
      <c r="G25" s="20" t="s">
        <v>44</v>
      </c>
      <c r="H25" s="22">
        <v>0</v>
      </c>
      <c r="I25" s="22">
        <v>0</v>
      </c>
      <c r="J25" s="24">
        <v>29006</v>
      </c>
      <c r="K25" s="24">
        <v>29006</v>
      </c>
      <c r="L25" s="24">
        <v>29006</v>
      </c>
    </row>
    <row r="26" spans="3:12" x14ac:dyDescent="0.2">
      <c r="G26" s="20" t="s">
        <v>45</v>
      </c>
      <c r="H26" s="22">
        <v>0</v>
      </c>
      <c r="I26" s="22">
        <v>0</v>
      </c>
      <c r="J26" s="24">
        <v>1831282462.4100001</v>
      </c>
      <c r="K26" s="24">
        <v>1332014663.8499999</v>
      </c>
      <c r="L26" s="24">
        <v>1440162918</v>
      </c>
    </row>
    <row r="27" spans="3:12" x14ac:dyDescent="0.2">
      <c r="G27" s="20" t="s">
        <v>46</v>
      </c>
      <c r="H27" s="22">
        <v>0</v>
      </c>
      <c r="I27" s="22">
        <v>0</v>
      </c>
      <c r="J27" s="23">
        <v>0</v>
      </c>
      <c r="K27" s="23">
        <v>0</v>
      </c>
      <c r="L27" s="23">
        <v>0</v>
      </c>
    </row>
    <row r="28" spans="3:12" x14ac:dyDescent="0.2">
      <c r="G28" s="20" t="s">
        <v>47</v>
      </c>
      <c r="H28" s="22">
        <v>0</v>
      </c>
      <c r="I28" s="22">
        <v>0</v>
      </c>
      <c r="J28" s="24">
        <v>39501.97</v>
      </c>
      <c r="K28" s="24">
        <v>39501.97</v>
      </c>
      <c r="L28" s="24">
        <v>39501.97</v>
      </c>
    </row>
    <row r="29" spans="3:12" x14ac:dyDescent="0.2">
      <c r="G29" s="20" t="s">
        <v>48</v>
      </c>
      <c r="H29" s="22">
        <v>0</v>
      </c>
      <c r="I29" s="22">
        <v>0</v>
      </c>
      <c r="J29" s="24">
        <v>1036091853.79</v>
      </c>
      <c r="K29" s="24">
        <v>528200041.80000001</v>
      </c>
      <c r="L29" s="24">
        <v>641269193.70000005</v>
      </c>
    </row>
    <row r="30" spans="3:12" x14ac:dyDescent="0.2">
      <c r="G30" s="20" t="s">
        <v>49</v>
      </c>
      <c r="H30" s="22">
        <v>0</v>
      </c>
      <c r="I30" s="22">
        <v>0</v>
      </c>
      <c r="J30" s="24">
        <v>7313.43</v>
      </c>
      <c r="K30" s="24">
        <v>70695.61</v>
      </c>
      <c r="L30" s="24">
        <v>-78910.75</v>
      </c>
    </row>
    <row r="31" spans="3:12" x14ac:dyDescent="0.2">
      <c r="G31" s="20" t="s">
        <v>50</v>
      </c>
      <c r="H31" s="22">
        <v>0</v>
      </c>
      <c r="I31" s="22">
        <v>0</v>
      </c>
      <c r="J31" s="24">
        <v>53302274.590000004</v>
      </c>
      <c r="K31" s="24">
        <v>53103036.469999999</v>
      </c>
      <c r="L31" s="24">
        <v>53302274.590000004</v>
      </c>
    </row>
    <row r="32" spans="3:12" x14ac:dyDescent="0.2">
      <c r="G32" s="20" t="s">
        <v>51</v>
      </c>
      <c r="H32" s="22">
        <v>0</v>
      </c>
      <c r="I32" s="22">
        <v>0</v>
      </c>
      <c r="J32" s="24">
        <v>34496577.549999997</v>
      </c>
      <c r="K32" s="24">
        <v>28935986.23</v>
      </c>
      <c r="L32" s="24">
        <v>37990558.299999997</v>
      </c>
    </row>
    <row r="33" spans="7:12" x14ac:dyDescent="0.2">
      <c r="G33" s="20" t="s">
        <v>52</v>
      </c>
      <c r="H33" s="22">
        <v>0</v>
      </c>
      <c r="I33" s="22">
        <v>0</v>
      </c>
      <c r="J33" s="24">
        <v>707344941.08000004</v>
      </c>
      <c r="K33" s="24">
        <v>721665401.76999998</v>
      </c>
      <c r="L33" s="24">
        <v>707640300.19000006</v>
      </c>
    </row>
    <row r="34" spans="7:12" x14ac:dyDescent="0.2">
      <c r="G34" s="20" t="s">
        <v>53</v>
      </c>
      <c r="H34" s="22">
        <v>0</v>
      </c>
      <c r="I34" s="22">
        <v>0</v>
      </c>
      <c r="J34" s="24">
        <v>382247991.81</v>
      </c>
      <c r="K34" s="24">
        <v>366264146.16000003</v>
      </c>
      <c r="L34" s="24">
        <v>377077505.01999998</v>
      </c>
    </row>
    <row r="35" spans="7:12" x14ac:dyDescent="0.2">
      <c r="G35" s="20" t="s">
        <v>54</v>
      </c>
      <c r="H35" s="22">
        <v>0</v>
      </c>
      <c r="I35" s="22">
        <v>0</v>
      </c>
      <c r="J35" s="21"/>
      <c r="K35" s="21"/>
      <c r="L35" s="21"/>
    </row>
    <row r="36" spans="7:12" x14ac:dyDescent="0.2">
      <c r="G36" s="20" t="s">
        <v>55</v>
      </c>
      <c r="H36" s="22">
        <v>0</v>
      </c>
      <c r="I36" s="22">
        <v>0</v>
      </c>
      <c r="J36" s="21"/>
      <c r="K36" s="21"/>
      <c r="L36" s="21"/>
    </row>
    <row r="37" spans="7:12" x14ac:dyDescent="0.2">
      <c r="G37" s="20" t="s">
        <v>56</v>
      </c>
      <c r="H37" s="22">
        <v>0</v>
      </c>
      <c r="I37" s="22">
        <v>0</v>
      </c>
      <c r="J37" s="21"/>
      <c r="K37" s="21"/>
      <c r="L37" s="21"/>
    </row>
    <row r="38" spans="7:12" x14ac:dyDescent="0.2">
      <c r="G38" s="20" t="s">
        <v>57</v>
      </c>
      <c r="H38" s="22">
        <v>0</v>
      </c>
      <c r="I38" s="22">
        <v>0</v>
      </c>
      <c r="J38" s="24">
        <v>382247991.81</v>
      </c>
      <c r="K38" s="24">
        <v>366264146.16000003</v>
      </c>
      <c r="L38" s="24">
        <v>377077505.01999998</v>
      </c>
    </row>
    <row r="39" spans="7:12" x14ac:dyDescent="0.2">
      <c r="G39" s="20" t="s">
        <v>58</v>
      </c>
      <c r="H39" s="22">
        <v>0</v>
      </c>
      <c r="I39" s="22">
        <v>0</v>
      </c>
      <c r="J39" s="21"/>
      <c r="K39" s="21"/>
      <c r="L39" s="21"/>
    </row>
    <row r="40" spans="7:12" x14ac:dyDescent="0.2">
      <c r="G40" s="20" t="s">
        <v>59</v>
      </c>
      <c r="H40" s="22">
        <v>0</v>
      </c>
      <c r="I40" s="22">
        <v>0</v>
      </c>
      <c r="J40" s="21"/>
      <c r="K40" s="21"/>
      <c r="L40" s="21"/>
    </row>
    <row r="41" spans="7:12" x14ac:dyDescent="0.2">
      <c r="G41" s="20" t="s">
        <v>60</v>
      </c>
      <c r="H41" s="22">
        <v>0</v>
      </c>
      <c r="I41" s="22">
        <v>0</v>
      </c>
      <c r="J41" s="21"/>
      <c r="K41" s="21"/>
      <c r="L41" s="21"/>
    </row>
    <row r="42" spans="7:12" x14ac:dyDescent="0.2">
      <c r="G42" s="20" t="s">
        <v>61</v>
      </c>
      <c r="H42" s="22">
        <v>0</v>
      </c>
      <c r="I42" s="22">
        <v>0</v>
      </c>
      <c r="J42" s="21"/>
      <c r="K42" s="21"/>
      <c r="L42" s="21"/>
    </row>
    <row r="43" spans="7:12" x14ac:dyDescent="0.2">
      <c r="G43" s="20" t="s">
        <v>62</v>
      </c>
      <c r="H43" s="22">
        <v>0</v>
      </c>
      <c r="I43" s="22">
        <v>0</v>
      </c>
      <c r="J43" s="21"/>
      <c r="K43" s="21"/>
      <c r="L43" s="21"/>
    </row>
    <row r="44" spans="7:12" x14ac:dyDescent="0.2">
      <c r="G44" s="20" t="s">
        <v>63</v>
      </c>
      <c r="H44" s="22">
        <v>0</v>
      </c>
      <c r="I44" s="22">
        <v>0</v>
      </c>
      <c r="J44" s="21"/>
      <c r="K44" s="21"/>
      <c r="L44" s="21"/>
    </row>
    <row r="45" spans="7:12" x14ac:dyDescent="0.2">
      <c r="G45" s="20" t="s">
        <v>64</v>
      </c>
      <c r="H45" s="22">
        <v>0</v>
      </c>
      <c r="I45" s="22">
        <v>0</v>
      </c>
      <c r="J45" s="21"/>
      <c r="K45" s="21"/>
      <c r="L45" s="21"/>
    </row>
    <row r="46" spans="7:12" x14ac:dyDescent="0.2">
      <c r="G46" s="20" t="s">
        <v>65</v>
      </c>
      <c r="H46" s="22">
        <v>0</v>
      </c>
      <c r="I46" s="22">
        <v>0</v>
      </c>
      <c r="J46" s="24">
        <v>486820.21</v>
      </c>
      <c r="K46" s="24">
        <v>486820.21</v>
      </c>
      <c r="L46" s="24">
        <v>486820.21</v>
      </c>
    </row>
    <row r="47" spans="7:12" x14ac:dyDescent="0.2">
      <c r="G47" s="20" t="s">
        <v>66</v>
      </c>
      <c r="H47" s="22">
        <v>0</v>
      </c>
      <c r="I47" s="22">
        <v>0</v>
      </c>
      <c r="J47" s="21"/>
      <c r="K47" s="21"/>
      <c r="L47" s="21"/>
    </row>
    <row r="48" spans="7:12" x14ac:dyDescent="0.2">
      <c r="G48" s="20" t="s">
        <v>67</v>
      </c>
      <c r="H48" s="22">
        <v>0</v>
      </c>
      <c r="I48" s="22">
        <v>0</v>
      </c>
      <c r="J48" s="21"/>
      <c r="K48" s="21"/>
      <c r="L48" s="21"/>
    </row>
    <row r="49" spans="7:12" x14ac:dyDescent="0.2">
      <c r="G49" s="20" t="s">
        <v>68</v>
      </c>
      <c r="H49" s="22">
        <v>0</v>
      </c>
      <c r="I49" s="22">
        <v>0</v>
      </c>
      <c r="J49" s="21"/>
      <c r="K49" s="21"/>
      <c r="L49" s="21"/>
    </row>
    <row r="50" spans="7:12" x14ac:dyDescent="0.2">
      <c r="G50" s="20" t="s">
        <v>69</v>
      </c>
      <c r="H50" s="22">
        <v>0</v>
      </c>
      <c r="I50" s="22">
        <v>0</v>
      </c>
      <c r="J50" s="23">
        <v>0</v>
      </c>
      <c r="K50" s="23">
        <v>0</v>
      </c>
      <c r="L50" s="23">
        <v>0</v>
      </c>
    </row>
    <row r="51" spans="7:12" x14ac:dyDescent="0.2">
      <c r="G51" s="20" t="s">
        <v>70</v>
      </c>
      <c r="H51" s="22">
        <v>0</v>
      </c>
      <c r="I51" s="22">
        <v>0</v>
      </c>
      <c r="J51" s="23">
        <v>0</v>
      </c>
      <c r="K51" s="23">
        <v>0</v>
      </c>
      <c r="L51" s="23">
        <v>0</v>
      </c>
    </row>
    <row r="52" spans="7:12" x14ac:dyDescent="0.2">
      <c r="G52" s="20" t="s">
        <v>71</v>
      </c>
      <c r="H52" s="22">
        <v>0</v>
      </c>
      <c r="I52" s="22">
        <v>0</v>
      </c>
      <c r="J52" s="21"/>
      <c r="K52" s="21"/>
      <c r="L52" s="21"/>
    </row>
    <row r="53" spans="7:12" x14ac:dyDescent="0.2">
      <c r="G53" s="20" t="s">
        <v>72</v>
      </c>
      <c r="H53" s="22">
        <v>0</v>
      </c>
      <c r="I53" s="22">
        <v>0</v>
      </c>
      <c r="J53" s="21"/>
      <c r="K53" s="23">
        <v>0</v>
      </c>
      <c r="L53" s="23">
        <v>0</v>
      </c>
    </row>
    <row r="54" spans="7:12" x14ac:dyDescent="0.2">
      <c r="G54" s="20" t="s">
        <v>73</v>
      </c>
      <c r="H54" s="22">
        <v>0</v>
      </c>
      <c r="I54" s="22">
        <v>0</v>
      </c>
      <c r="J54" s="21"/>
      <c r="K54" s="21"/>
      <c r="L54" s="21"/>
    </row>
    <row r="55" spans="7:12" x14ac:dyDescent="0.2">
      <c r="G55" s="20" t="s">
        <v>74</v>
      </c>
      <c r="H55" s="22">
        <v>0</v>
      </c>
      <c r="I55" s="22">
        <v>0</v>
      </c>
      <c r="J55" s="24">
        <v>8613060187.6499996</v>
      </c>
      <c r="K55" s="24">
        <v>4396357824.5299997</v>
      </c>
      <c r="L55" s="24">
        <v>6844799249.8800001</v>
      </c>
    </row>
    <row r="56" spans="7:12" x14ac:dyDescent="0.2">
      <c r="G56" s="20" t="s">
        <v>75</v>
      </c>
      <c r="H56" s="22">
        <v>0</v>
      </c>
      <c r="I56" s="22">
        <v>0</v>
      </c>
      <c r="J56" s="23">
        <v>0</v>
      </c>
      <c r="K56" s="23">
        <v>0</v>
      </c>
      <c r="L56" s="23">
        <v>0</v>
      </c>
    </row>
    <row r="57" spans="7:12" x14ac:dyDescent="0.2">
      <c r="G57" s="20" t="s">
        <v>76</v>
      </c>
      <c r="H57" s="22">
        <v>0</v>
      </c>
      <c r="I57" s="22">
        <v>0</v>
      </c>
      <c r="J57" s="24">
        <v>29959681563.619999</v>
      </c>
      <c r="K57" s="24">
        <v>29985063111.560001</v>
      </c>
      <c r="L57" s="24">
        <v>29959681563.619999</v>
      </c>
    </row>
    <row r="58" spans="7:12" x14ac:dyDescent="0.2">
      <c r="G58" s="20" t="s">
        <v>77</v>
      </c>
      <c r="H58" s="22">
        <v>0</v>
      </c>
      <c r="I58" s="22">
        <v>0</v>
      </c>
      <c r="J58" s="24">
        <v>180010314.5</v>
      </c>
      <c r="K58" s="24">
        <v>180010314.5</v>
      </c>
      <c r="L58" s="24">
        <v>180010314.5</v>
      </c>
    </row>
    <row r="59" spans="7:12" x14ac:dyDescent="0.2">
      <c r="G59" s="20" t="s">
        <v>78</v>
      </c>
      <c r="H59" s="22">
        <v>0</v>
      </c>
      <c r="I59" s="22">
        <v>0</v>
      </c>
      <c r="J59" s="24">
        <v>40265144553.389999</v>
      </c>
      <c r="K59" s="24">
        <v>39321007144.290001</v>
      </c>
      <c r="L59" s="24">
        <v>40371800654.32</v>
      </c>
    </row>
    <row r="60" spans="7:12" x14ac:dyDescent="0.2">
      <c r="G60" s="20" t="s">
        <v>79</v>
      </c>
      <c r="H60" s="22">
        <v>0</v>
      </c>
      <c r="I60" s="22">
        <v>0</v>
      </c>
      <c r="J60" s="24">
        <v>4474593652.7299995</v>
      </c>
      <c r="K60" s="24">
        <v>4437570170.1599998</v>
      </c>
      <c r="L60" s="24">
        <v>4482093344.1999998</v>
      </c>
    </row>
    <row r="61" spans="7:12" x14ac:dyDescent="0.2">
      <c r="G61" s="20" t="s">
        <v>80</v>
      </c>
      <c r="H61" s="22">
        <v>0</v>
      </c>
      <c r="I61" s="22">
        <v>0</v>
      </c>
      <c r="J61" s="24">
        <v>180780555.43000001</v>
      </c>
      <c r="K61" s="24">
        <v>176996568.83000001</v>
      </c>
      <c r="L61" s="24">
        <v>181286609.69</v>
      </c>
    </row>
    <row r="62" spans="7:12" x14ac:dyDescent="0.2">
      <c r="G62" s="20" t="s">
        <v>81</v>
      </c>
      <c r="H62" s="22">
        <v>0</v>
      </c>
      <c r="I62" s="22">
        <v>0</v>
      </c>
      <c r="J62" s="24">
        <v>-1619957786.72</v>
      </c>
      <c r="K62" s="24">
        <v>-1159135562.1900001</v>
      </c>
      <c r="L62" s="24">
        <v>-1619957786.72</v>
      </c>
    </row>
    <row r="63" spans="7:12" x14ac:dyDescent="0.2">
      <c r="G63" s="20" t="s">
        <v>82</v>
      </c>
      <c r="H63" s="22">
        <v>0</v>
      </c>
      <c r="I63" s="22">
        <v>0</v>
      </c>
      <c r="J63" s="24">
        <v>32457644.670000002</v>
      </c>
      <c r="K63" s="24">
        <v>32457644.670000002</v>
      </c>
      <c r="L63" s="24">
        <v>32457644.670000002</v>
      </c>
    </row>
    <row r="64" spans="7:12" x14ac:dyDescent="0.2">
      <c r="G64" s="20" t="s">
        <v>83</v>
      </c>
      <c r="H64" s="22">
        <v>0</v>
      </c>
      <c r="I64" s="22">
        <v>0</v>
      </c>
      <c r="J64" s="21"/>
      <c r="K64" s="21"/>
      <c r="L64" s="21"/>
    </row>
    <row r="65" spans="7:12" x14ac:dyDescent="0.2">
      <c r="G65" s="20" t="s">
        <v>84</v>
      </c>
      <c r="H65" s="22">
        <v>0</v>
      </c>
      <c r="I65" s="22">
        <v>0</v>
      </c>
      <c r="J65" s="21"/>
      <c r="K65" s="21"/>
      <c r="L65" s="21"/>
    </row>
    <row r="66" spans="7:12" x14ac:dyDescent="0.2">
      <c r="G66" s="20" t="s">
        <v>85</v>
      </c>
      <c r="H66" s="22">
        <v>0</v>
      </c>
      <c r="I66" s="22">
        <v>0</v>
      </c>
      <c r="J66" s="24">
        <v>73472710497.619995</v>
      </c>
      <c r="K66" s="24">
        <v>72973969391.820007</v>
      </c>
      <c r="L66" s="24">
        <v>73587372344.279999</v>
      </c>
    </row>
    <row r="67" spans="7:12" x14ac:dyDescent="0.2">
      <c r="G67" s="20" t="s">
        <v>86</v>
      </c>
      <c r="H67" s="22">
        <v>0</v>
      </c>
      <c r="I67" s="22">
        <v>0</v>
      </c>
      <c r="J67" s="24">
        <v>82085770685.270004</v>
      </c>
      <c r="K67" s="24">
        <v>77370327216.350006</v>
      </c>
      <c r="L67" s="24">
        <v>80432171594.160004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83203125" bestFit="1" customWidth="1"/>
    <col min="10" max="10" width="21.5" bestFit="1" customWidth="1"/>
    <col min="11" max="11" width="22.83203125" bestFit="1" customWidth="1"/>
    <col min="12" max="12" width="21.5" bestFit="1" customWidth="1"/>
  </cols>
  <sheetData>
    <row r="14" spans="7:12" ht="12.75" x14ac:dyDescent="0.2">
      <c r="G14" s="16" t="s">
        <v>2</v>
      </c>
      <c r="H14" s="16"/>
      <c r="I14" s="16"/>
      <c r="J14" s="16"/>
      <c r="K14" s="16"/>
      <c r="L14" s="16"/>
    </row>
    <row r="15" spans="7:12" x14ac:dyDescent="0.2">
      <c r="G15" s="19" t="s">
        <v>20</v>
      </c>
      <c r="H15" s="20" t="s">
        <v>30</v>
      </c>
      <c r="I15" s="20" t="s">
        <v>31</v>
      </c>
      <c r="J15" s="20" t="s">
        <v>32</v>
      </c>
      <c r="K15" s="20" t="s">
        <v>33</v>
      </c>
      <c r="L15" s="20" t="s">
        <v>34</v>
      </c>
    </row>
    <row r="16" spans="7:12" x14ac:dyDescent="0.2">
      <c r="G16" s="41" t="s">
        <v>87</v>
      </c>
      <c r="H16" s="21"/>
      <c r="I16" s="21"/>
      <c r="J16" s="21"/>
      <c r="K16" s="21"/>
      <c r="L16" s="23">
        <v>0</v>
      </c>
    </row>
    <row r="17" spans="7:12" x14ac:dyDescent="0.2">
      <c r="G17" s="41" t="s">
        <v>88</v>
      </c>
      <c r="H17" s="21"/>
      <c r="I17" s="21"/>
      <c r="J17" s="21"/>
      <c r="K17" s="21"/>
      <c r="L17" s="23">
        <v>0</v>
      </c>
    </row>
    <row r="18" spans="7:12" x14ac:dyDescent="0.2">
      <c r="G18" s="41" t="s">
        <v>89</v>
      </c>
      <c r="H18" s="40">
        <v>0</v>
      </c>
      <c r="I18" s="40">
        <v>0</v>
      </c>
      <c r="J18" s="24">
        <v>2794300830.23</v>
      </c>
      <c r="K18" s="24">
        <v>4289743046.9499998</v>
      </c>
      <c r="L18" s="24">
        <v>-4092376457</v>
      </c>
    </row>
    <row r="19" spans="7:12" x14ac:dyDescent="0.2">
      <c r="G19" s="41" t="s">
        <v>90</v>
      </c>
      <c r="H19" s="40">
        <v>0</v>
      </c>
      <c r="I19" s="40">
        <v>0</v>
      </c>
      <c r="J19" s="24">
        <v>753603081.89999998</v>
      </c>
      <c r="K19" s="24">
        <v>1314081573.49</v>
      </c>
      <c r="L19" s="24">
        <v>-1370888415.6700001</v>
      </c>
    </row>
    <row r="20" spans="7:12" x14ac:dyDescent="0.2">
      <c r="G20" s="41" t="s">
        <v>91</v>
      </c>
      <c r="H20" s="40">
        <v>0</v>
      </c>
      <c r="I20" s="40">
        <v>0</v>
      </c>
      <c r="J20" s="24">
        <v>722552173.02999997</v>
      </c>
      <c r="K20" s="24">
        <v>933595866.36000001</v>
      </c>
      <c r="L20" s="24">
        <v>-948215329.84000003</v>
      </c>
    </row>
    <row r="21" spans="7:12" x14ac:dyDescent="0.2">
      <c r="G21" s="41" t="s">
        <v>92</v>
      </c>
      <c r="H21" s="40">
        <v>0</v>
      </c>
      <c r="I21" s="40">
        <v>0</v>
      </c>
      <c r="J21" s="24">
        <v>124881737.43000001</v>
      </c>
      <c r="K21" s="24">
        <v>916836509.72000003</v>
      </c>
      <c r="L21" s="24">
        <v>-145931279.43000001</v>
      </c>
    </row>
    <row r="22" spans="7:12" x14ac:dyDescent="0.2">
      <c r="G22" s="41" t="s">
        <v>93</v>
      </c>
      <c r="H22" s="40">
        <v>0</v>
      </c>
      <c r="I22" s="40">
        <v>0</v>
      </c>
      <c r="J22" s="24">
        <v>69454878.519999996</v>
      </c>
      <c r="K22" s="24">
        <v>70994319.849999994</v>
      </c>
      <c r="L22" s="24">
        <v>-92935835.980000004</v>
      </c>
    </row>
    <row r="23" spans="7:12" x14ac:dyDescent="0.2">
      <c r="G23" s="41" t="s">
        <v>94</v>
      </c>
      <c r="H23" s="40">
        <v>0</v>
      </c>
      <c r="I23" s="40">
        <v>0</v>
      </c>
      <c r="J23" s="24">
        <v>912400943.99000001</v>
      </c>
      <c r="K23" s="24">
        <v>975442829.03999996</v>
      </c>
      <c r="L23" s="24">
        <v>-1538334412.5799999</v>
      </c>
    </row>
    <row r="24" spans="7:12" x14ac:dyDescent="0.2">
      <c r="G24" s="41" t="s">
        <v>95</v>
      </c>
      <c r="H24" s="40">
        <v>0</v>
      </c>
      <c r="I24" s="40">
        <v>0</v>
      </c>
      <c r="J24" s="24">
        <v>3538321.27</v>
      </c>
      <c r="K24" s="24">
        <v>3538321.27</v>
      </c>
      <c r="L24" s="24">
        <v>-322643978.04000002</v>
      </c>
    </row>
    <row r="25" spans="7:12" x14ac:dyDescent="0.2">
      <c r="G25" s="41" t="s">
        <v>96</v>
      </c>
      <c r="H25" s="40">
        <v>0</v>
      </c>
      <c r="I25" s="40">
        <v>0</v>
      </c>
      <c r="J25" s="24">
        <v>76546588.680000007</v>
      </c>
      <c r="K25" s="24">
        <v>3925567</v>
      </c>
      <c r="L25" s="24">
        <v>467701131.63</v>
      </c>
    </row>
    <row r="26" spans="7:12" x14ac:dyDescent="0.2">
      <c r="G26" s="41" t="s">
        <v>97</v>
      </c>
      <c r="H26" s="40">
        <v>0</v>
      </c>
      <c r="I26" s="40">
        <v>0</v>
      </c>
      <c r="J26" s="24">
        <v>607659.62</v>
      </c>
      <c r="K26" s="24">
        <v>591776.97</v>
      </c>
      <c r="L26" s="24">
        <v>287852.93</v>
      </c>
    </row>
    <row r="27" spans="7:12" x14ac:dyDescent="0.2">
      <c r="G27" s="41" t="s">
        <v>98</v>
      </c>
      <c r="H27" s="40">
        <v>0</v>
      </c>
      <c r="I27" s="40">
        <v>0</v>
      </c>
      <c r="J27" s="24">
        <v>130715445.79000001</v>
      </c>
      <c r="K27" s="24">
        <v>70736283.25</v>
      </c>
      <c r="L27" s="24">
        <v>-141416190.02000001</v>
      </c>
    </row>
    <row r="28" spans="7:12" x14ac:dyDescent="0.2">
      <c r="G28" s="41" t="s">
        <v>99</v>
      </c>
      <c r="H28" s="40">
        <v>0</v>
      </c>
      <c r="I28" s="40">
        <v>0</v>
      </c>
      <c r="J28" s="24">
        <v>1166666666.7</v>
      </c>
      <c r="K28" s="24">
        <v>233333340</v>
      </c>
      <c r="L28" s="24">
        <v>-1000000000.04</v>
      </c>
    </row>
    <row r="29" spans="7:12" x14ac:dyDescent="0.2">
      <c r="G29" s="41" t="s">
        <v>100</v>
      </c>
      <c r="H29" s="40">
        <v>0</v>
      </c>
      <c r="I29" s="40">
        <v>0</v>
      </c>
      <c r="J29" s="24">
        <v>1166666666.7</v>
      </c>
      <c r="K29" s="24">
        <v>233333340</v>
      </c>
      <c r="L29" s="24">
        <v>-1000000000.04</v>
      </c>
    </row>
    <row r="30" spans="7:12" x14ac:dyDescent="0.2">
      <c r="G30" s="41" t="s">
        <v>101</v>
      </c>
      <c r="H30" s="40">
        <v>0</v>
      </c>
      <c r="I30" s="40">
        <v>0</v>
      </c>
      <c r="J30" s="21"/>
      <c r="K30" s="21"/>
      <c r="L30" s="21"/>
    </row>
    <row r="31" spans="7:12" x14ac:dyDescent="0.2">
      <c r="G31" s="41" t="s">
        <v>102</v>
      </c>
      <c r="H31" s="40">
        <v>0</v>
      </c>
      <c r="I31" s="40">
        <v>0</v>
      </c>
      <c r="J31" s="21"/>
      <c r="K31" s="21"/>
      <c r="L31" s="21"/>
    </row>
    <row r="32" spans="7:12" x14ac:dyDescent="0.2">
      <c r="G32" s="41" t="s">
        <v>103</v>
      </c>
      <c r="H32" s="40">
        <v>0</v>
      </c>
      <c r="I32" s="40">
        <v>0</v>
      </c>
      <c r="J32" s="24">
        <v>71103504.060000002</v>
      </c>
      <c r="K32" s="24">
        <v>127482353.45</v>
      </c>
      <c r="L32" s="24">
        <v>-69475859.310000002</v>
      </c>
    </row>
    <row r="33" spans="7:12" x14ac:dyDescent="0.2">
      <c r="G33" s="41" t="s">
        <v>104</v>
      </c>
      <c r="H33" s="40">
        <v>0</v>
      </c>
      <c r="I33" s="40">
        <v>0</v>
      </c>
      <c r="J33" s="24">
        <v>71103504.060000002</v>
      </c>
      <c r="K33" s="24">
        <v>127482353.45</v>
      </c>
      <c r="L33" s="24">
        <v>-69475859.310000002</v>
      </c>
    </row>
    <row r="34" spans="7:12" x14ac:dyDescent="0.2">
      <c r="G34" s="41" t="s">
        <v>105</v>
      </c>
      <c r="H34" s="40">
        <v>0</v>
      </c>
      <c r="I34" s="40">
        <v>0</v>
      </c>
      <c r="J34" s="21"/>
      <c r="K34" s="21"/>
      <c r="L34" s="21"/>
    </row>
    <row r="35" spans="7:12" x14ac:dyDescent="0.2">
      <c r="G35" s="41" t="s">
        <v>106</v>
      </c>
      <c r="H35" s="40">
        <v>0</v>
      </c>
      <c r="I35" s="40">
        <v>0</v>
      </c>
      <c r="J35" s="21"/>
      <c r="K35" s="21"/>
      <c r="L35" s="21"/>
    </row>
    <row r="36" spans="7:12" x14ac:dyDescent="0.2">
      <c r="G36" s="41" t="s">
        <v>107</v>
      </c>
      <c r="H36" s="40">
        <v>0</v>
      </c>
      <c r="I36" s="40">
        <v>0</v>
      </c>
      <c r="J36" s="21"/>
      <c r="K36" s="21"/>
      <c r="L36" s="21"/>
    </row>
    <row r="37" spans="7:12" x14ac:dyDescent="0.2">
      <c r="G37" s="41" t="s">
        <v>108</v>
      </c>
      <c r="H37" s="40">
        <v>0</v>
      </c>
      <c r="I37" s="40">
        <v>0</v>
      </c>
      <c r="J37" s="21"/>
      <c r="K37" s="21"/>
      <c r="L37" s="21"/>
    </row>
    <row r="38" spans="7:12" x14ac:dyDescent="0.2">
      <c r="G38" s="41" t="s">
        <v>109</v>
      </c>
      <c r="H38" s="40">
        <v>0</v>
      </c>
      <c r="I38" s="40">
        <v>0</v>
      </c>
      <c r="J38" s="21"/>
      <c r="K38" s="21"/>
      <c r="L38" s="21"/>
    </row>
    <row r="39" spans="7:12" x14ac:dyDescent="0.2">
      <c r="G39" s="41" t="s">
        <v>110</v>
      </c>
      <c r="H39" s="40">
        <v>0</v>
      </c>
      <c r="I39" s="40">
        <v>0</v>
      </c>
      <c r="J39" s="21"/>
      <c r="K39" s="21"/>
      <c r="L39" s="21"/>
    </row>
    <row r="40" spans="7:12" x14ac:dyDescent="0.2">
      <c r="G40" s="41" t="s">
        <v>111</v>
      </c>
      <c r="H40" s="40">
        <v>0</v>
      </c>
      <c r="I40" s="40">
        <v>0</v>
      </c>
      <c r="J40" s="24">
        <v>225014626.22999999</v>
      </c>
      <c r="K40" s="24">
        <v>223340013.91</v>
      </c>
      <c r="L40" s="24">
        <v>-225229964.47</v>
      </c>
    </row>
    <row r="41" spans="7:12" x14ac:dyDescent="0.2">
      <c r="G41" s="41" t="s">
        <v>112</v>
      </c>
      <c r="H41" s="40">
        <v>0</v>
      </c>
      <c r="I41" s="40">
        <v>0</v>
      </c>
      <c r="J41" s="24">
        <v>14854587.08</v>
      </c>
      <c r="K41" s="24">
        <v>14829780.58</v>
      </c>
      <c r="L41" s="24">
        <v>-14854587.08</v>
      </c>
    </row>
    <row r="42" spans="7:12" x14ac:dyDescent="0.2">
      <c r="G42" s="41" t="s">
        <v>113</v>
      </c>
      <c r="H42" s="40">
        <v>0</v>
      </c>
      <c r="I42" s="40">
        <v>0</v>
      </c>
      <c r="J42" s="24">
        <v>210160039.15000001</v>
      </c>
      <c r="K42" s="24">
        <v>208510233.33000001</v>
      </c>
      <c r="L42" s="24">
        <v>-210375377.38999999</v>
      </c>
    </row>
    <row r="43" spans="7:12" x14ac:dyDescent="0.2">
      <c r="G43" s="41" t="s">
        <v>114</v>
      </c>
      <c r="H43" s="40">
        <v>0</v>
      </c>
      <c r="I43" s="40">
        <v>0</v>
      </c>
      <c r="J43" s="21"/>
      <c r="K43" s="21"/>
      <c r="L43" s="21"/>
    </row>
    <row r="44" spans="7:12" x14ac:dyDescent="0.2">
      <c r="G44" s="41" t="s">
        <v>115</v>
      </c>
      <c r="H44" s="40">
        <v>0</v>
      </c>
      <c r="I44" s="40">
        <v>0</v>
      </c>
      <c r="J44" s="21"/>
      <c r="K44" s="21"/>
      <c r="L44" s="21"/>
    </row>
    <row r="45" spans="7:12" x14ac:dyDescent="0.2">
      <c r="G45" s="41" t="s">
        <v>116</v>
      </c>
      <c r="H45" s="40">
        <v>0</v>
      </c>
      <c r="I45" s="40">
        <v>0</v>
      </c>
      <c r="J45" s="21"/>
      <c r="K45" s="21"/>
      <c r="L45" s="21"/>
    </row>
    <row r="46" spans="7:12" x14ac:dyDescent="0.2">
      <c r="G46" s="41" t="s">
        <v>117</v>
      </c>
      <c r="H46" s="40">
        <v>0</v>
      </c>
      <c r="I46" s="40">
        <v>0</v>
      </c>
      <c r="J46" s="21"/>
      <c r="K46" s="21"/>
      <c r="L46" s="21"/>
    </row>
    <row r="47" spans="7:12" x14ac:dyDescent="0.2">
      <c r="G47" s="41" t="s">
        <v>118</v>
      </c>
      <c r="H47" s="40">
        <v>0</v>
      </c>
      <c r="I47" s="40">
        <v>0</v>
      </c>
      <c r="J47" s="21"/>
      <c r="K47" s="21"/>
      <c r="L47" s="21"/>
    </row>
    <row r="48" spans="7:12" x14ac:dyDescent="0.2">
      <c r="G48" s="41" t="s">
        <v>119</v>
      </c>
      <c r="H48" s="40">
        <v>0</v>
      </c>
      <c r="I48" s="40">
        <v>0</v>
      </c>
      <c r="J48" s="21"/>
      <c r="K48" s="21"/>
      <c r="L48" s="21"/>
    </row>
    <row r="49" spans="7:12" x14ac:dyDescent="0.2">
      <c r="G49" s="41" t="s">
        <v>120</v>
      </c>
      <c r="H49" s="40">
        <v>0</v>
      </c>
      <c r="I49" s="40">
        <v>0</v>
      </c>
      <c r="J49" s="21"/>
      <c r="K49" s="21"/>
      <c r="L49" s="21"/>
    </row>
    <row r="50" spans="7:12" x14ac:dyDescent="0.2">
      <c r="G50" s="41" t="s">
        <v>121</v>
      </c>
      <c r="H50" s="40">
        <v>0</v>
      </c>
      <c r="I50" s="40">
        <v>0</v>
      </c>
      <c r="J50" s="21"/>
      <c r="K50" s="21"/>
      <c r="L50" s="21"/>
    </row>
    <row r="51" spans="7:12" x14ac:dyDescent="0.2">
      <c r="G51" s="41" t="s">
        <v>122</v>
      </c>
      <c r="H51" s="40">
        <v>0</v>
      </c>
      <c r="I51" s="40">
        <v>0</v>
      </c>
      <c r="J51" s="24">
        <v>1297497984.8699999</v>
      </c>
      <c r="K51" s="24">
        <v>2255719638.2600002</v>
      </c>
      <c r="L51" s="24">
        <v>-1364000793.5799999</v>
      </c>
    </row>
    <row r="52" spans="7:12" x14ac:dyDescent="0.2">
      <c r="G52" s="41" t="s">
        <v>123</v>
      </c>
      <c r="H52" s="40">
        <v>0</v>
      </c>
      <c r="I52" s="40">
        <v>0</v>
      </c>
      <c r="J52" s="24">
        <v>4618608.92</v>
      </c>
      <c r="K52" s="24">
        <v>4256314.38</v>
      </c>
      <c r="L52" s="24">
        <v>-4618608.92</v>
      </c>
    </row>
    <row r="53" spans="7:12" x14ac:dyDescent="0.2">
      <c r="G53" s="41" t="s">
        <v>124</v>
      </c>
      <c r="H53" s="40">
        <v>0</v>
      </c>
      <c r="I53" s="40">
        <v>0</v>
      </c>
      <c r="J53" s="24">
        <v>671149643.35000002</v>
      </c>
      <c r="K53" s="24">
        <v>1712820320.5599999</v>
      </c>
      <c r="L53" s="24">
        <v>-697652232.19000006</v>
      </c>
    </row>
    <row r="54" spans="7:12" x14ac:dyDescent="0.2">
      <c r="G54" s="41" t="s">
        <v>125</v>
      </c>
      <c r="H54" s="40">
        <v>0</v>
      </c>
      <c r="I54" s="40">
        <v>0</v>
      </c>
      <c r="J54" s="24">
        <v>621729732.60000002</v>
      </c>
      <c r="K54" s="24">
        <v>538643003.32000005</v>
      </c>
      <c r="L54" s="24">
        <v>-661729952.47000003</v>
      </c>
    </row>
    <row r="55" spans="7:12" x14ac:dyDescent="0.2">
      <c r="G55" s="41" t="s">
        <v>126</v>
      </c>
      <c r="H55" s="40">
        <v>0</v>
      </c>
      <c r="I55" s="40">
        <v>0</v>
      </c>
      <c r="J55" s="24">
        <v>5554583612.0900002</v>
      </c>
      <c r="K55" s="24">
        <v>7129618392.5699997</v>
      </c>
      <c r="L55" s="24">
        <v>-6751083074.3999996</v>
      </c>
    </row>
    <row r="56" spans="7:12" x14ac:dyDescent="0.2">
      <c r="G56" s="41" t="s">
        <v>127</v>
      </c>
      <c r="H56" s="21"/>
      <c r="I56" s="21"/>
      <c r="J56" s="21"/>
      <c r="K56" s="21"/>
      <c r="L56" s="23">
        <v>0</v>
      </c>
    </row>
    <row r="57" spans="7:12" x14ac:dyDescent="0.2">
      <c r="G57" s="41" t="s">
        <v>128</v>
      </c>
      <c r="H57" s="40">
        <v>0</v>
      </c>
      <c r="I57" s="40">
        <v>0</v>
      </c>
      <c r="J57" s="23">
        <v>0</v>
      </c>
      <c r="K57" s="23">
        <v>0</v>
      </c>
      <c r="L57" s="23">
        <v>0</v>
      </c>
    </row>
    <row r="58" spans="7:12" x14ac:dyDescent="0.2">
      <c r="G58" s="41" t="s">
        <v>129</v>
      </c>
      <c r="H58" s="40">
        <v>0</v>
      </c>
      <c r="I58" s="40">
        <v>0</v>
      </c>
      <c r="J58" s="21"/>
      <c r="K58" s="21"/>
      <c r="L58" s="21"/>
    </row>
    <row r="59" spans="7:12" x14ac:dyDescent="0.2">
      <c r="G59" s="41" t="s">
        <v>130</v>
      </c>
      <c r="H59" s="40">
        <v>0</v>
      </c>
      <c r="I59" s="40">
        <v>0</v>
      </c>
      <c r="J59" s="24">
        <v>19309607099</v>
      </c>
      <c r="K59" s="24">
        <v>19341156021.330002</v>
      </c>
      <c r="L59" s="24">
        <v>-19309607099</v>
      </c>
    </row>
    <row r="60" spans="7:12" x14ac:dyDescent="0.2">
      <c r="G60" s="41" t="s">
        <v>131</v>
      </c>
      <c r="H60" s="40">
        <v>0</v>
      </c>
      <c r="I60" s="40">
        <v>0</v>
      </c>
      <c r="J60" s="21"/>
      <c r="K60" s="21"/>
      <c r="L60" s="21"/>
    </row>
    <row r="61" spans="7:12" x14ac:dyDescent="0.2">
      <c r="G61" s="41" t="s">
        <v>132</v>
      </c>
      <c r="H61" s="40">
        <v>0</v>
      </c>
      <c r="I61" s="40">
        <v>0</v>
      </c>
      <c r="J61" s="21"/>
      <c r="K61" s="23">
        <v>0</v>
      </c>
      <c r="L61" s="23">
        <v>0</v>
      </c>
    </row>
    <row r="62" spans="7:12" x14ac:dyDescent="0.2">
      <c r="G62" s="41" t="s">
        <v>133</v>
      </c>
      <c r="H62" s="40">
        <v>0</v>
      </c>
      <c r="I62" s="40">
        <v>0</v>
      </c>
      <c r="J62" s="21"/>
      <c r="K62" s="21"/>
      <c r="L62" s="21"/>
    </row>
    <row r="63" spans="7:12" x14ac:dyDescent="0.2">
      <c r="G63" s="41" t="s">
        <v>134</v>
      </c>
      <c r="H63" s="40">
        <v>0</v>
      </c>
      <c r="I63" s="40">
        <v>0</v>
      </c>
      <c r="J63" s="24">
        <v>19309607099</v>
      </c>
      <c r="K63" s="24">
        <v>19341156021.330002</v>
      </c>
      <c r="L63" s="24">
        <v>-19309607099</v>
      </c>
    </row>
    <row r="64" spans="7:12" x14ac:dyDescent="0.2">
      <c r="G64" s="41" t="s">
        <v>135</v>
      </c>
      <c r="H64" s="40">
        <v>0</v>
      </c>
      <c r="I64" s="40">
        <v>0</v>
      </c>
      <c r="J64" s="24">
        <v>24864190711.09</v>
      </c>
      <c r="K64" s="24">
        <v>26470774413.900002</v>
      </c>
      <c r="L64" s="24">
        <v>-26060690173.400002</v>
      </c>
    </row>
    <row r="65" spans="7:12" x14ac:dyDescent="0.2">
      <c r="G65" s="41" t="s">
        <v>136</v>
      </c>
      <c r="H65" s="21"/>
      <c r="I65" s="21"/>
      <c r="J65" s="21"/>
      <c r="K65" s="21"/>
      <c r="L65" s="23">
        <v>0</v>
      </c>
    </row>
    <row r="66" spans="7:12" x14ac:dyDescent="0.2">
      <c r="G66" s="41" t="s">
        <v>137</v>
      </c>
      <c r="H66" s="40">
        <v>0</v>
      </c>
      <c r="I66" s="40">
        <v>0</v>
      </c>
      <c r="J66" s="24">
        <v>39036071340.93</v>
      </c>
      <c r="K66" s="24">
        <v>39034834767.93</v>
      </c>
      <c r="L66" s="24">
        <v>-39036071340.93</v>
      </c>
    </row>
    <row r="67" spans="7:12" x14ac:dyDescent="0.2">
      <c r="G67" s="41" t="s">
        <v>138</v>
      </c>
      <c r="H67" s="40">
        <v>0</v>
      </c>
      <c r="I67" s="40">
        <v>0</v>
      </c>
      <c r="J67" s="24">
        <v>38991887280.970001</v>
      </c>
      <c r="K67" s="24">
        <v>38991887280.970001</v>
      </c>
      <c r="L67" s="24">
        <v>-38991887280.970001</v>
      </c>
    </row>
    <row r="68" spans="7:12" x14ac:dyDescent="0.2">
      <c r="G68" s="41" t="s">
        <v>139</v>
      </c>
      <c r="H68" s="40">
        <v>0</v>
      </c>
      <c r="I68" s="40">
        <v>0</v>
      </c>
      <c r="J68" s="24">
        <v>35012542</v>
      </c>
      <c r="K68" s="24">
        <v>33775969</v>
      </c>
      <c r="L68" s="24">
        <v>-35012542</v>
      </c>
    </row>
    <row r="69" spans="7:12" x14ac:dyDescent="0.2">
      <c r="G69" s="41" t="s">
        <v>140</v>
      </c>
      <c r="H69" s="40">
        <v>0</v>
      </c>
      <c r="I69" s="40">
        <v>0</v>
      </c>
      <c r="J69" s="24">
        <v>9171517.9600000009</v>
      </c>
      <c r="K69" s="24">
        <v>9171517.9600000009</v>
      </c>
      <c r="L69" s="24">
        <v>-9171517.9600000009</v>
      </c>
    </row>
    <row r="70" spans="7:12" x14ac:dyDescent="0.2">
      <c r="G70" s="41" t="s">
        <v>141</v>
      </c>
      <c r="H70" s="40">
        <v>0</v>
      </c>
      <c r="I70" s="40">
        <v>0</v>
      </c>
      <c r="J70" s="24">
        <v>21892778417.52</v>
      </c>
      <c r="K70" s="24">
        <v>15769204568.780001</v>
      </c>
      <c r="L70" s="24">
        <v>-19043377389.09</v>
      </c>
    </row>
    <row r="71" spans="7:12" x14ac:dyDescent="0.2">
      <c r="G71" s="41" t="s">
        <v>142</v>
      </c>
      <c r="H71" s="40">
        <v>0</v>
      </c>
      <c r="I71" s="40">
        <v>0</v>
      </c>
      <c r="J71" s="24">
        <v>6127210817.8000002</v>
      </c>
      <c r="K71" s="24">
        <v>3015011894.5300002</v>
      </c>
      <c r="L71" s="24">
        <v>-3277809789.3699999</v>
      </c>
    </row>
    <row r="72" spans="7:12" x14ac:dyDescent="0.2">
      <c r="G72" s="41" t="s">
        <v>143</v>
      </c>
      <c r="H72" s="40">
        <v>0</v>
      </c>
      <c r="I72" s="40">
        <v>0</v>
      </c>
      <c r="J72" s="24">
        <v>15765567599.719999</v>
      </c>
      <c r="K72" s="24">
        <v>12754192674.25</v>
      </c>
      <c r="L72" s="24">
        <v>-15765567599.719999</v>
      </c>
    </row>
    <row r="73" spans="7:12" x14ac:dyDescent="0.2">
      <c r="G73" s="41" t="s">
        <v>144</v>
      </c>
      <c r="H73" s="40">
        <v>0</v>
      </c>
      <c r="I73" s="40">
        <v>0</v>
      </c>
      <c r="J73" s="24">
        <v>17399374894.450001</v>
      </c>
      <c r="K73" s="24">
        <v>17400611467.450001</v>
      </c>
      <c r="L73" s="24">
        <v>-17399374894.450001</v>
      </c>
    </row>
    <row r="74" spans="7:12" x14ac:dyDescent="0.2">
      <c r="G74" s="41" t="s">
        <v>145</v>
      </c>
      <c r="H74" s="40">
        <v>0</v>
      </c>
      <c r="I74" s="40">
        <v>0</v>
      </c>
      <c r="J74" s="21"/>
      <c r="K74" s="21"/>
      <c r="L74" s="21"/>
    </row>
    <row r="75" spans="7:12" x14ac:dyDescent="0.2">
      <c r="G75" s="41" t="s">
        <v>146</v>
      </c>
      <c r="H75" s="40">
        <v>0</v>
      </c>
      <c r="I75" s="40">
        <v>0</v>
      </c>
      <c r="J75" s="24">
        <v>-21106644678.720001</v>
      </c>
      <c r="K75" s="24">
        <v>-21305098001.709999</v>
      </c>
      <c r="L75" s="24">
        <v>21107342203.709999</v>
      </c>
    </row>
    <row r="76" spans="7:12" x14ac:dyDescent="0.2">
      <c r="G76" s="41" t="s">
        <v>147</v>
      </c>
      <c r="H76" s="40">
        <v>0</v>
      </c>
      <c r="I76" s="40">
        <v>0</v>
      </c>
      <c r="J76" s="21"/>
      <c r="K76" s="21"/>
      <c r="L76" s="21"/>
    </row>
    <row r="77" spans="7:12" x14ac:dyDescent="0.2">
      <c r="G77" s="41" t="s">
        <v>148</v>
      </c>
      <c r="H77" s="40">
        <v>0</v>
      </c>
      <c r="I77" s="40">
        <v>0</v>
      </c>
      <c r="J77" s="21"/>
      <c r="K77" s="21"/>
      <c r="L77" s="21"/>
    </row>
    <row r="78" spans="7:12" x14ac:dyDescent="0.2">
      <c r="G78" s="41" t="s">
        <v>149</v>
      </c>
      <c r="H78" s="40">
        <v>0</v>
      </c>
      <c r="I78" s="40">
        <v>0</v>
      </c>
      <c r="J78" s="21"/>
      <c r="K78" s="21"/>
      <c r="L78" s="21"/>
    </row>
    <row r="79" spans="7:12" x14ac:dyDescent="0.2">
      <c r="G79" s="41" t="s">
        <v>150</v>
      </c>
      <c r="H79" s="40">
        <v>0</v>
      </c>
      <c r="I79" s="40">
        <v>0</v>
      </c>
      <c r="J79" s="24">
        <v>60928849758.449997</v>
      </c>
      <c r="K79" s="24">
        <v>54804039336.709999</v>
      </c>
      <c r="L79" s="24">
        <v>-58079448730.019997</v>
      </c>
    </row>
    <row r="80" spans="7:12" x14ac:dyDescent="0.2">
      <c r="G80" s="41" t="s">
        <v>151</v>
      </c>
      <c r="H80" s="40">
        <v>0</v>
      </c>
      <c r="I80" s="40">
        <v>0</v>
      </c>
      <c r="J80" s="24">
        <v>85793040469.539993</v>
      </c>
      <c r="K80" s="24">
        <v>81274813750.610001</v>
      </c>
      <c r="L80" s="24">
        <v>-84140138903.419998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5"/>
  <sheetViews>
    <sheetView showGridLines="0" tabSelected="1" topLeftCell="A2" zoomScale="85" zoomScaleNormal="85" workbookViewId="0">
      <selection activeCell="B10" sqref="B10"/>
    </sheetView>
  </sheetViews>
  <sheetFormatPr baseColWidth="10" defaultColWidth="83.83203125" defaultRowHeight="11.25" x14ac:dyDescent="0.2"/>
  <cols>
    <col min="1" max="1" width="5.83203125" style="42" bestFit="1" customWidth="1"/>
    <col min="2" max="2" width="98.6640625" style="42" bestFit="1" customWidth="1"/>
    <col min="3" max="3" width="21.6640625" style="42" bestFit="1" customWidth="1"/>
    <col min="4" max="4" width="28.33203125" style="42" bestFit="1" customWidth="1"/>
    <col min="5" max="5" width="10.5" style="42" customWidth="1"/>
    <col min="6" max="6" width="107.6640625" style="42" customWidth="1"/>
    <col min="7" max="8" width="22.5" style="42" bestFit="1" customWidth="1"/>
    <col min="9" max="9" width="7.5" style="42" bestFit="1" customWidth="1"/>
    <col min="10" max="10" width="9.5" style="69" customWidth="1"/>
    <col min="11" max="11" width="2.33203125" style="69" customWidth="1"/>
    <col min="12" max="12" width="11.83203125" style="69" hidden="1" customWidth="1"/>
    <col min="13" max="13" width="4" style="69" hidden="1" customWidth="1"/>
    <col min="14" max="14" width="10.1640625" style="69" hidden="1" customWidth="1"/>
    <col min="15" max="15" width="6" style="69" hidden="1" customWidth="1"/>
    <col min="16" max="16" width="9.83203125" style="69" hidden="1" customWidth="1"/>
    <col min="17" max="19" width="3.6640625" style="69" hidden="1" customWidth="1"/>
    <col min="20" max="20" width="3.5" style="69" hidden="1" customWidth="1"/>
    <col min="21" max="21" width="9.6640625" style="69" hidden="1" customWidth="1"/>
    <col min="22" max="22" width="6" style="69" hidden="1" customWidth="1"/>
    <col min="23" max="24" width="20.1640625" style="69" hidden="1" customWidth="1"/>
    <col min="25" max="25" width="4" style="69" hidden="1" customWidth="1"/>
    <col min="26" max="26" width="1.33203125" style="69" hidden="1" customWidth="1"/>
    <col min="27" max="27" width="8.33203125" style="69" hidden="1" customWidth="1"/>
    <col min="28" max="28" width="83.83203125" style="69" hidden="1" customWidth="1"/>
    <col min="29" max="16384" width="83.83203125" style="42"/>
  </cols>
  <sheetData>
    <row r="1" spans="1:28" s="63" customFormat="1" ht="12.75" hidden="1" x14ac:dyDescent="0.2">
      <c r="A1" s="64" t="s">
        <v>152</v>
      </c>
      <c r="B1" s="65" t="s">
        <v>153</v>
      </c>
      <c r="C1" s="65"/>
      <c r="D1" s="65" t="s">
        <v>154</v>
      </c>
      <c r="E1" s="65"/>
      <c r="F1" s="66" t="s">
        <v>12</v>
      </c>
      <c r="G1" s="65" t="s">
        <v>155</v>
      </c>
      <c r="H1" s="67" t="s">
        <v>156</v>
      </c>
      <c r="I1" s="68" t="s">
        <v>157</v>
      </c>
      <c r="J1" s="48" t="s">
        <v>158</v>
      </c>
      <c r="K1" s="46" t="s">
        <v>159</v>
      </c>
      <c r="L1" s="83">
        <v>43465</v>
      </c>
      <c r="M1" s="48">
        <v>31</v>
      </c>
      <c r="N1" s="48"/>
      <c r="O1" s="48"/>
      <c r="P1" s="48"/>
      <c r="Q1" s="48"/>
      <c r="R1" s="48"/>
      <c r="S1" s="48"/>
      <c r="T1" s="84" t="s">
        <v>156</v>
      </c>
      <c r="U1" s="45" t="s">
        <v>160</v>
      </c>
      <c r="V1" s="45" t="s">
        <v>153</v>
      </c>
      <c r="W1" s="48" t="s">
        <v>161</v>
      </c>
      <c r="X1" s="48" t="s">
        <v>162</v>
      </c>
      <c r="Y1" s="48" t="s">
        <v>156</v>
      </c>
      <c r="Z1" s="48"/>
      <c r="AA1" s="48"/>
      <c r="AB1" s="48"/>
    </row>
    <row r="2" spans="1:28" ht="13.5" thickBot="1" x14ac:dyDescent="0.25">
      <c r="A2" s="44"/>
      <c r="B2" s="45"/>
      <c r="C2" s="45"/>
      <c r="D2" s="45"/>
      <c r="E2" s="45"/>
      <c r="F2" s="46"/>
      <c r="G2" s="45"/>
      <c r="H2" s="47"/>
      <c r="I2" s="48"/>
      <c r="J2" s="48"/>
      <c r="K2" s="46"/>
      <c r="L2" s="83"/>
      <c r="M2" s="48"/>
      <c r="N2" s="48"/>
      <c r="O2" s="48"/>
      <c r="P2" s="48"/>
      <c r="Q2" s="48"/>
      <c r="R2" s="48"/>
      <c r="S2" s="48"/>
      <c r="T2" s="85"/>
      <c r="U2" s="45"/>
      <c r="V2" s="45" t="s">
        <v>153</v>
      </c>
      <c r="W2" s="48"/>
      <c r="X2" s="48"/>
      <c r="Y2" s="48"/>
      <c r="Z2" s="48"/>
      <c r="AA2" s="48"/>
      <c r="AB2" s="48"/>
    </row>
    <row r="3" spans="1:28" ht="18" x14ac:dyDescent="0.25">
      <c r="A3" s="43"/>
      <c r="B3" s="90" t="s">
        <v>163</v>
      </c>
      <c r="C3" s="91"/>
      <c r="D3" s="91"/>
      <c r="E3" s="91"/>
      <c r="F3" s="91"/>
      <c r="G3" s="91"/>
      <c r="H3" s="91"/>
      <c r="I3" s="87"/>
      <c r="J3" s="48"/>
      <c r="K3" s="48"/>
      <c r="L3" s="48" t="s">
        <v>260</v>
      </c>
      <c r="M3" s="48"/>
      <c r="N3" s="45" t="s">
        <v>264</v>
      </c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ht="20.25" x14ac:dyDescent="0.3">
      <c r="A4" s="43"/>
      <c r="B4" s="92" t="s">
        <v>164</v>
      </c>
      <c r="C4" s="93"/>
      <c r="D4" s="93"/>
      <c r="E4" s="93"/>
      <c r="F4" s="93"/>
      <c r="G4" s="93"/>
      <c r="H4" s="93"/>
      <c r="I4" s="88"/>
      <c r="J4" s="48"/>
      <c r="K4" s="48"/>
      <c r="L4" s="48" t="s">
        <v>254</v>
      </c>
      <c r="M4" s="48"/>
      <c r="N4" s="45" t="s">
        <v>266</v>
      </c>
      <c r="O4" s="48"/>
      <c r="P4" s="48"/>
      <c r="Q4" s="48"/>
      <c r="R4" s="48"/>
      <c r="S4" s="48"/>
      <c r="T4" s="48"/>
      <c r="U4" s="48" t="s">
        <v>165</v>
      </c>
      <c r="V4" s="48" t="s">
        <v>156</v>
      </c>
      <c r="W4" s="48">
        <v>12</v>
      </c>
      <c r="X4" s="48" t="s">
        <v>158</v>
      </c>
      <c r="Y4" s="48">
        <v>1</v>
      </c>
      <c r="Z4" s="48" t="s">
        <v>157</v>
      </c>
      <c r="AA4" s="48"/>
      <c r="AB4" s="48"/>
    </row>
    <row r="5" spans="1:28" ht="12.75" x14ac:dyDescent="0.2">
      <c r="A5" s="43"/>
      <c r="B5" s="94" t="s">
        <v>275</v>
      </c>
      <c r="C5" s="95"/>
      <c r="D5" s="95"/>
      <c r="E5" s="95"/>
      <c r="F5" s="95"/>
      <c r="G5" s="95"/>
      <c r="H5" s="95"/>
      <c r="I5" s="88"/>
      <c r="J5" s="48"/>
      <c r="K5" s="48"/>
      <c r="L5" s="48"/>
      <c r="M5" s="48"/>
      <c r="N5" s="45" t="s">
        <v>272</v>
      </c>
      <c r="O5" s="48"/>
      <c r="P5" s="48"/>
      <c r="Q5" s="48"/>
      <c r="R5" s="48"/>
      <c r="S5" s="48"/>
      <c r="T5" s="48"/>
      <c r="U5" s="48" t="s">
        <v>166</v>
      </c>
      <c r="V5" s="48" t="s">
        <v>156</v>
      </c>
      <c r="W5" s="48">
        <v>12</v>
      </c>
      <c r="X5" s="48" t="s">
        <v>158</v>
      </c>
      <c r="Y5" s="48">
        <v>2</v>
      </c>
      <c r="Z5" s="48" t="s">
        <v>167</v>
      </c>
      <c r="AA5" s="48"/>
      <c r="AB5" s="48"/>
    </row>
    <row r="6" spans="1:28" ht="48.75" customHeight="1" thickBot="1" x14ac:dyDescent="0.25">
      <c r="A6" s="43"/>
      <c r="B6" s="98"/>
      <c r="C6" s="99"/>
      <c r="D6" s="99"/>
      <c r="E6" s="99"/>
      <c r="F6" s="99"/>
      <c r="G6" s="99"/>
      <c r="H6" s="99"/>
      <c r="I6" s="100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>
        <v>3</v>
      </c>
      <c r="Z6" s="48" t="s">
        <v>168</v>
      </c>
      <c r="AA6" s="48"/>
      <c r="AB6" s="48"/>
    </row>
    <row r="7" spans="1:28" ht="15.75" x14ac:dyDescent="0.2">
      <c r="A7" s="43"/>
      <c r="B7" s="101"/>
      <c r="C7" s="102"/>
      <c r="D7" s="102"/>
      <c r="E7" s="102"/>
      <c r="F7" s="102"/>
      <c r="G7" s="102"/>
      <c r="H7" s="102"/>
      <c r="I7" s="103"/>
      <c r="J7" s="48"/>
      <c r="K7" s="48"/>
      <c r="L7" s="48" t="s">
        <v>253</v>
      </c>
      <c r="M7" s="48"/>
      <c r="N7" s="48" t="str">
        <f>MID(N3,2,2)</f>
        <v>06</v>
      </c>
      <c r="O7" s="48">
        <f t="shared" ref="O7:O12" si="0">VALUE(N7)</f>
        <v>6</v>
      </c>
      <c r="P7" s="48" t="str">
        <f>VLOOKUP(O7,$S$8:$T$23,2,0)</f>
        <v>Junio</v>
      </c>
      <c r="Q7" s="48"/>
      <c r="R7" s="48"/>
      <c r="S7" s="48"/>
      <c r="T7" s="48"/>
      <c r="U7" s="48" t="str">
        <f>MID(N4,2,2)</f>
        <v>12</v>
      </c>
      <c r="V7" s="48"/>
      <c r="W7" s="48"/>
      <c r="X7" s="48"/>
      <c r="Y7" s="48">
        <v>4</v>
      </c>
      <c r="Z7" s="48" t="s">
        <v>169</v>
      </c>
      <c r="AA7" s="48"/>
      <c r="AB7" s="48"/>
    </row>
    <row r="8" spans="1:28" ht="13.5" thickBot="1" x14ac:dyDescent="0.25">
      <c r="A8" s="43"/>
      <c r="B8" s="96" t="s">
        <v>262</v>
      </c>
      <c r="C8" s="97"/>
      <c r="D8" s="97"/>
      <c r="E8" s="97"/>
      <c r="F8" s="97"/>
      <c r="G8" s="97"/>
      <c r="H8" s="97"/>
      <c r="I8" s="89"/>
      <c r="J8" s="48"/>
      <c r="K8" s="48"/>
      <c r="L8" s="48" t="s">
        <v>254</v>
      </c>
      <c r="M8" s="48"/>
      <c r="N8" s="48" t="str">
        <f>MID(N4,2,2)</f>
        <v>12</v>
      </c>
      <c r="O8" s="48">
        <f t="shared" si="0"/>
        <v>12</v>
      </c>
      <c r="P8" s="48" t="str">
        <f>VLOOKUP(O8,$S$8:$T$23,2,0)</f>
        <v>Diciembre</v>
      </c>
      <c r="Q8" s="48"/>
      <c r="R8" s="48"/>
      <c r="S8" s="48">
        <f>VALUE(1)</f>
        <v>1</v>
      </c>
      <c r="T8" s="48" t="s">
        <v>157</v>
      </c>
      <c r="U8" s="48" t="str">
        <f>MID(U4,2,2)</f>
        <v>ct</v>
      </c>
      <c r="V8" s="48"/>
      <c r="W8" s="48"/>
      <c r="X8" s="48"/>
      <c r="Y8" s="48">
        <v>5</v>
      </c>
      <c r="Z8" s="48" t="s">
        <v>170</v>
      </c>
      <c r="AA8" s="48"/>
      <c r="AB8" s="48"/>
    </row>
    <row r="9" spans="1:28" ht="12.75" x14ac:dyDescent="0.2">
      <c r="A9" s="43"/>
      <c r="B9" s="70" t="s">
        <v>171</v>
      </c>
      <c r="C9" s="71" t="s">
        <v>273</v>
      </c>
      <c r="D9" s="71" t="s">
        <v>274</v>
      </c>
      <c r="E9" s="71"/>
      <c r="F9" s="72" t="s">
        <v>171</v>
      </c>
      <c r="G9" s="71" t="s">
        <v>273</v>
      </c>
      <c r="H9" s="73" t="s">
        <v>274</v>
      </c>
      <c r="I9" s="49"/>
      <c r="J9" s="48"/>
      <c r="K9" s="48"/>
      <c r="L9" s="48" t="s">
        <v>255</v>
      </c>
      <c r="M9" s="48"/>
      <c r="N9" s="48" t="str">
        <f>MID(N5,1,2)</f>
        <v>12</v>
      </c>
      <c r="O9" s="48">
        <f t="shared" si="0"/>
        <v>12</v>
      </c>
      <c r="Q9" s="48"/>
      <c r="R9" s="48"/>
      <c r="S9" s="48">
        <f>VALUE(2)</f>
        <v>2</v>
      </c>
      <c r="T9" s="48" t="s">
        <v>167</v>
      </c>
      <c r="U9" s="48" t="str">
        <f>MID(U5,1,2)</f>
        <v>An</v>
      </c>
      <c r="V9" s="48"/>
      <c r="W9" s="48"/>
      <c r="X9" s="48"/>
      <c r="Y9" s="48">
        <v>6</v>
      </c>
      <c r="Z9" s="48" t="s">
        <v>172</v>
      </c>
      <c r="AA9" s="48"/>
      <c r="AB9" s="48"/>
    </row>
    <row r="10" spans="1:28" ht="12.75" x14ac:dyDescent="0.2">
      <c r="A10" s="43"/>
      <c r="B10" s="74" t="s">
        <v>173</v>
      </c>
      <c r="C10" s="59"/>
      <c r="D10" s="59"/>
      <c r="E10" s="75"/>
      <c r="F10" s="76" t="s">
        <v>174</v>
      </c>
      <c r="G10" s="59"/>
      <c r="H10" s="77"/>
      <c r="I10" s="50"/>
      <c r="J10" s="48"/>
      <c r="K10" s="48"/>
      <c r="L10" s="48" t="s">
        <v>256</v>
      </c>
      <c r="M10" s="48"/>
      <c r="N10" s="48" t="str">
        <f>MID(N5,4,2)</f>
        <v>05</v>
      </c>
      <c r="O10" s="48">
        <f t="shared" si="0"/>
        <v>5</v>
      </c>
      <c r="P10" s="69" t="str">
        <f>VLOOKUP(O10,S8:T19,2,0)</f>
        <v>Mayo</v>
      </c>
      <c r="Q10" s="48"/>
      <c r="R10" s="48"/>
      <c r="S10" s="48">
        <f>VALUE(3)</f>
        <v>3</v>
      </c>
      <c r="T10" s="48" t="s">
        <v>168</v>
      </c>
      <c r="U10" s="48" t="str">
        <f>MID(U5,4,2)</f>
        <v>er</v>
      </c>
      <c r="V10" s="48"/>
      <c r="W10" s="48"/>
      <c r="X10" s="48"/>
      <c r="Y10" s="48">
        <v>7</v>
      </c>
      <c r="Z10" s="48" t="s">
        <v>175</v>
      </c>
      <c r="AA10" s="48"/>
      <c r="AB10" s="48"/>
    </row>
    <row r="11" spans="1:28" ht="12.75" x14ac:dyDescent="0.2">
      <c r="A11" s="43"/>
      <c r="B11" s="78" t="s">
        <v>176</v>
      </c>
      <c r="C11" s="76"/>
      <c r="D11" s="52"/>
      <c r="E11" s="52"/>
      <c r="F11" s="76" t="s">
        <v>177</v>
      </c>
      <c r="G11" s="52"/>
      <c r="H11" s="52"/>
      <c r="I11" s="50"/>
      <c r="J11" s="48"/>
      <c r="K11" s="48"/>
      <c r="L11" s="48" t="s">
        <v>257</v>
      </c>
      <c r="M11" s="48"/>
      <c r="N11" s="48" t="str">
        <f>MID(N3,5,4)</f>
        <v>2024</v>
      </c>
      <c r="O11" s="48">
        <f t="shared" si="0"/>
        <v>2024</v>
      </c>
      <c r="Q11" s="48"/>
      <c r="R11" s="48"/>
      <c r="S11" s="48">
        <f>VALUE(4)</f>
        <v>4</v>
      </c>
      <c r="T11" s="48" t="s">
        <v>169</v>
      </c>
      <c r="U11" s="48" t="str">
        <f>MID(U5,7,4)</f>
        <v>or</v>
      </c>
      <c r="V11" s="48"/>
      <c r="W11" s="48"/>
      <c r="X11" s="48"/>
      <c r="Y11" s="48">
        <v>8</v>
      </c>
      <c r="Z11" s="48" t="s">
        <v>178</v>
      </c>
      <c r="AA11" s="48"/>
      <c r="AB11" s="48"/>
    </row>
    <row r="12" spans="1:28" ht="12.75" x14ac:dyDescent="0.2">
      <c r="A12" s="43"/>
      <c r="B12" s="81" t="s">
        <v>179</v>
      </c>
      <c r="C12" s="82">
        <v>6399042913.2199993</v>
      </c>
      <c r="D12" s="82">
        <v>2697592194.3099999</v>
      </c>
      <c r="E12" s="54"/>
      <c r="F12" s="76" t="s">
        <v>180</v>
      </c>
      <c r="G12" s="54">
        <v>2794300830.2299995</v>
      </c>
      <c r="H12" s="54">
        <v>4289743046.9499993</v>
      </c>
      <c r="I12" s="50"/>
      <c r="J12" s="48"/>
      <c r="K12" s="48"/>
      <c r="L12" s="48"/>
      <c r="M12" s="48"/>
      <c r="N12" s="48" t="str">
        <f>MID(N4,5,4)</f>
        <v>2023</v>
      </c>
      <c r="O12" s="48">
        <f t="shared" si="0"/>
        <v>2023</v>
      </c>
      <c r="Q12" s="48"/>
      <c r="R12" s="48"/>
      <c r="S12" s="48">
        <f>VALUE(5)</f>
        <v>5</v>
      </c>
      <c r="T12" s="48" t="s">
        <v>170</v>
      </c>
      <c r="U12" s="48"/>
      <c r="V12" s="48"/>
      <c r="W12" s="48"/>
      <c r="X12" s="48"/>
      <c r="Y12" s="48">
        <v>9</v>
      </c>
      <c r="Z12" s="48" t="s">
        <v>181</v>
      </c>
      <c r="AA12" s="48"/>
      <c r="AB12" s="48"/>
    </row>
    <row r="13" spans="1:28" ht="12.75" x14ac:dyDescent="0.2">
      <c r="A13" s="43"/>
      <c r="B13" s="53" t="s">
        <v>38</v>
      </c>
      <c r="C13" s="62">
        <v>400874067.02999997</v>
      </c>
      <c r="D13" s="62">
        <v>654951530.98000002</v>
      </c>
      <c r="E13" s="51"/>
      <c r="F13" s="52" t="s">
        <v>90</v>
      </c>
      <c r="G13" s="51">
        <v>753603081.89999998</v>
      </c>
      <c r="H13" s="51">
        <v>1314081573.49</v>
      </c>
      <c r="I13" s="50"/>
      <c r="J13" s="48"/>
      <c r="K13" s="48"/>
      <c r="L13" s="48"/>
      <c r="M13" s="48"/>
      <c r="N13" s="48"/>
      <c r="O13" s="48"/>
      <c r="Q13" s="48"/>
      <c r="R13" s="48"/>
      <c r="S13" s="48">
        <f>VALUE(6)</f>
        <v>6</v>
      </c>
      <c r="T13" s="48" t="s">
        <v>172</v>
      </c>
      <c r="U13" s="48"/>
      <c r="V13" s="48"/>
      <c r="W13" s="48"/>
      <c r="X13" s="48"/>
      <c r="Y13" s="48">
        <v>10</v>
      </c>
      <c r="Z13" s="48" t="s">
        <v>182</v>
      </c>
      <c r="AA13" s="48"/>
      <c r="AB13" s="48"/>
    </row>
    <row r="14" spans="1:28" ht="12.75" x14ac:dyDescent="0.2">
      <c r="A14" s="43"/>
      <c r="B14" s="53" t="s">
        <v>39</v>
      </c>
      <c r="C14" s="62">
        <v>2720437852.3400002</v>
      </c>
      <c r="D14" s="62">
        <v>53698553.210000001</v>
      </c>
      <c r="E14" s="51"/>
      <c r="F14" s="52" t="s">
        <v>91</v>
      </c>
      <c r="G14" s="51">
        <v>722552173.02999997</v>
      </c>
      <c r="H14" s="51">
        <v>933595866.36000001</v>
      </c>
      <c r="I14" s="50"/>
      <c r="J14" s="48"/>
      <c r="K14" s="48"/>
      <c r="L14" s="48" t="s">
        <v>258</v>
      </c>
      <c r="M14" s="48"/>
      <c r="N14" s="48" t="str">
        <f>MID(N4,5,4)</f>
        <v>2023</v>
      </c>
      <c r="O14" s="48"/>
      <c r="Q14" s="48"/>
      <c r="R14" s="48"/>
      <c r="S14" s="48">
        <f>VALUE(7)</f>
        <v>7</v>
      </c>
      <c r="T14" s="48" t="s">
        <v>175</v>
      </c>
      <c r="U14" s="48" t="str">
        <f>MID(U4,5,4)</f>
        <v>al</v>
      </c>
      <c r="V14" s="48"/>
      <c r="W14" s="48"/>
      <c r="X14" s="48"/>
      <c r="Y14" s="48">
        <v>11</v>
      </c>
      <c r="Z14" s="48" t="s">
        <v>183</v>
      </c>
      <c r="AA14" s="48"/>
      <c r="AB14" s="48"/>
    </row>
    <row r="15" spans="1:28" ht="12.75" x14ac:dyDescent="0.2">
      <c r="A15" s="43"/>
      <c r="B15" s="53" t="s">
        <v>40</v>
      </c>
      <c r="C15" s="62">
        <v>0</v>
      </c>
      <c r="D15" s="62">
        <v>0</v>
      </c>
      <c r="E15" s="51"/>
      <c r="F15" s="52" t="s">
        <v>184</v>
      </c>
      <c r="G15" s="51">
        <v>124881737.43000001</v>
      </c>
      <c r="H15" s="51">
        <v>916836509.72000003</v>
      </c>
      <c r="I15" s="50"/>
      <c r="J15" s="48"/>
      <c r="K15" s="48"/>
      <c r="L15" s="48" t="s">
        <v>259</v>
      </c>
      <c r="M15" s="48"/>
      <c r="N15" s="48" t="str">
        <f>MID(N3,5,4)</f>
        <v>2024</v>
      </c>
      <c r="O15" s="48"/>
      <c r="Q15" s="48"/>
      <c r="R15" s="48"/>
      <c r="S15" s="48">
        <f>VALUE(8)</f>
        <v>8</v>
      </c>
      <c r="T15" s="48" t="s">
        <v>178</v>
      </c>
      <c r="U15" s="48" t="str">
        <f>MID(U3,5,4)</f>
        <v/>
      </c>
      <c r="V15" s="48"/>
      <c r="W15" s="48"/>
      <c r="X15" s="48"/>
      <c r="Y15" s="48">
        <v>12</v>
      </c>
      <c r="Z15" s="48" t="s">
        <v>158</v>
      </c>
      <c r="AA15" s="48"/>
      <c r="AB15" s="48"/>
    </row>
    <row r="16" spans="1:28" ht="12.75" x14ac:dyDescent="0.2">
      <c r="A16" s="43"/>
      <c r="B16" s="53" t="s">
        <v>41</v>
      </c>
      <c r="C16" s="62">
        <v>1553407491.7</v>
      </c>
      <c r="D16" s="62">
        <v>356184486</v>
      </c>
      <c r="E16" s="51"/>
      <c r="F16" s="52" t="s">
        <v>185</v>
      </c>
      <c r="G16" s="51">
        <v>69454878.519999996</v>
      </c>
      <c r="H16" s="51">
        <v>70994319.849999994</v>
      </c>
      <c r="I16" s="50"/>
      <c r="J16" s="48"/>
      <c r="K16" s="48"/>
      <c r="L16" s="48"/>
      <c r="M16" s="48"/>
      <c r="N16" s="48"/>
      <c r="O16" s="48"/>
      <c r="Q16" s="48"/>
      <c r="R16" s="48"/>
      <c r="S16" s="48">
        <f>VALUE(9)</f>
        <v>9</v>
      </c>
      <c r="T16" s="48" t="s">
        <v>181</v>
      </c>
      <c r="U16" s="48"/>
      <c r="V16" s="48"/>
      <c r="W16" s="48"/>
      <c r="X16" s="48"/>
      <c r="Y16" s="48"/>
      <c r="Z16" s="48"/>
      <c r="AA16" s="48"/>
      <c r="AB16" s="48"/>
    </row>
    <row r="17" spans="2:20" ht="12.75" x14ac:dyDescent="0.2">
      <c r="B17" s="53" t="s">
        <v>42</v>
      </c>
      <c r="C17" s="62">
        <v>1724294496.1500001</v>
      </c>
      <c r="D17" s="62">
        <v>1632728618.1199999</v>
      </c>
      <c r="E17" s="51"/>
      <c r="F17" s="52" t="s">
        <v>94</v>
      </c>
      <c r="G17" s="51">
        <v>912400943.99000001</v>
      </c>
      <c r="H17" s="51">
        <v>975442829.03999996</v>
      </c>
      <c r="I17" s="50"/>
      <c r="L17" s="69" t="str">
        <f>CONCATENATE("01/",IF(OR(N7="13",N7="14",N7="15",N7="16"),12,N7),"/",N15)</f>
        <v>01/06/2024</v>
      </c>
      <c r="N17" s="69" t="str">
        <f>CONCATENATE("01/",P7,"/",P15)</f>
        <v>01/Junio/</v>
      </c>
      <c r="Q17" s="48"/>
      <c r="R17" s="48"/>
      <c r="S17" s="48">
        <f>VALUE(10)</f>
        <v>10</v>
      </c>
      <c r="T17" s="48" t="s">
        <v>182</v>
      </c>
    </row>
    <row r="18" spans="2:20" ht="12.75" x14ac:dyDescent="0.2">
      <c r="B18" s="60" t="s">
        <v>186</v>
      </c>
      <c r="C18" s="62">
        <v>0</v>
      </c>
      <c r="D18" s="62">
        <v>0</v>
      </c>
      <c r="E18" s="51"/>
      <c r="F18" s="61" t="s">
        <v>187</v>
      </c>
      <c r="G18" s="51">
        <v>3538321.27</v>
      </c>
      <c r="H18" s="51">
        <v>3538321.27</v>
      </c>
      <c r="I18" s="50"/>
      <c r="L18" s="86">
        <f>EOMONTH(L17,0)</f>
        <v>45473</v>
      </c>
      <c r="N18" s="86" t="e">
        <f>EOMONTH(N17,0)</f>
        <v>#VALUE!</v>
      </c>
      <c r="Q18" s="48"/>
      <c r="R18" s="48"/>
      <c r="S18" s="48">
        <f>VALUE(11)</f>
        <v>11</v>
      </c>
      <c r="T18" s="48" t="s">
        <v>183</v>
      </c>
    </row>
    <row r="19" spans="2:20" ht="12.75" x14ac:dyDescent="0.2">
      <c r="B19" s="53" t="s">
        <v>44</v>
      </c>
      <c r="C19" s="62">
        <v>29006</v>
      </c>
      <c r="D19" s="62">
        <v>29006</v>
      </c>
      <c r="E19" s="51"/>
      <c r="F19" s="52" t="s">
        <v>96</v>
      </c>
      <c r="G19" s="51">
        <v>76546588.680000007</v>
      </c>
      <c r="H19" s="51">
        <v>3925567</v>
      </c>
      <c r="I19" s="50"/>
      <c r="L19" s="86"/>
      <c r="Q19" s="48"/>
      <c r="R19" s="48"/>
      <c r="S19" s="48">
        <f>VALUE(12)</f>
        <v>12</v>
      </c>
      <c r="T19" s="48" t="s">
        <v>158</v>
      </c>
    </row>
    <row r="20" spans="2:20" ht="12.75" x14ac:dyDescent="0.2">
      <c r="B20" s="81" t="s">
        <v>188</v>
      </c>
      <c r="C20" s="82">
        <v>1831282462.4099998</v>
      </c>
      <c r="D20" s="82">
        <v>1332014663.8499999</v>
      </c>
      <c r="E20" s="51"/>
      <c r="F20" s="52" t="s">
        <v>189</v>
      </c>
      <c r="G20" s="51">
        <v>607659.62</v>
      </c>
      <c r="H20" s="51">
        <v>591776.97</v>
      </c>
      <c r="I20" s="50"/>
      <c r="L20" s="69" t="str">
        <f>CONCATENATE("01/",IF(OR(N8="13",N8="14",N8="15",N8="16"),"12",N8),"/",N14)</f>
        <v>01/12/2023</v>
      </c>
      <c r="S20" s="48">
        <v>13</v>
      </c>
      <c r="T20" s="48" t="s">
        <v>158</v>
      </c>
    </row>
    <row r="21" spans="2:20" ht="12.75" x14ac:dyDescent="0.2">
      <c r="B21" s="53" t="s">
        <v>46</v>
      </c>
      <c r="C21" s="62">
        <v>0</v>
      </c>
      <c r="D21" s="62">
        <v>0</v>
      </c>
      <c r="E21" s="51"/>
      <c r="F21" s="52" t="s">
        <v>98</v>
      </c>
      <c r="G21" s="51">
        <v>130715445.79000001</v>
      </c>
      <c r="H21" s="51">
        <v>70736283.25</v>
      </c>
      <c r="I21" s="50"/>
      <c r="L21" s="86">
        <f>EOMONTH(L20,0)</f>
        <v>45291</v>
      </c>
      <c r="S21" s="48">
        <v>14</v>
      </c>
      <c r="T21" s="48" t="s">
        <v>158</v>
      </c>
    </row>
    <row r="22" spans="2:20" ht="12.75" x14ac:dyDescent="0.2">
      <c r="B22" s="53" t="s">
        <v>47</v>
      </c>
      <c r="C22" s="62">
        <v>39501.97</v>
      </c>
      <c r="D22" s="62">
        <v>39501.97</v>
      </c>
      <c r="E22" s="51"/>
      <c r="F22" s="76" t="s">
        <v>190</v>
      </c>
      <c r="G22" s="54">
        <v>1166666666.7</v>
      </c>
      <c r="H22" s="54">
        <v>233333340</v>
      </c>
      <c r="I22" s="50"/>
      <c r="S22" s="48">
        <v>15</v>
      </c>
      <c r="T22" s="48" t="s">
        <v>158</v>
      </c>
    </row>
    <row r="23" spans="2:20" ht="12.75" x14ac:dyDescent="0.2">
      <c r="B23" s="53" t="s">
        <v>48</v>
      </c>
      <c r="C23" s="62">
        <v>1036091853.79</v>
      </c>
      <c r="D23" s="62">
        <v>528200041.80000001</v>
      </c>
      <c r="E23" s="51"/>
      <c r="F23" s="52" t="s">
        <v>100</v>
      </c>
      <c r="G23" s="51">
        <v>1166666666.7</v>
      </c>
      <c r="H23" s="51">
        <v>233333340</v>
      </c>
      <c r="I23" s="50"/>
      <c r="L23" s="69" t="str">
        <f>TEXT(L18,"dd")</f>
        <v>30</v>
      </c>
      <c r="N23" s="69" t="e">
        <f>TEXT(N18,"dd")</f>
        <v>#VALUE!</v>
      </c>
      <c r="S23" s="48">
        <v>16</v>
      </c>
      <c r="T23" s="48" t="s">
        <v>158</v>
      </c>
    </row>
    <row r="24" spans="2:20" ht="12.75" x14ac:dyDescent="0.2">
      <c r="B24" s="53" t="s">
        <v>49</v>
      </c>
      <c r="C24" s="62">
        <v>7313.43</v>
      </c>
      <c r="D24" s="62">
        <v>70695.61</v>
      </c>
      <c r="E24" s="51"/>
      <c r="F24" s="52" t="s">
        <v>191</v>
      </c>
      <c r="G24" s="51">
        <v>0</v>
      </c>
      <c r="H24" s="51">
        <v>0</v>
      </c>
      <c r="I24" s="50"/>
      <c r="L24" s="69" t="str">
        <f>TEXT(L21,"dd")</f>
        <v>31</v>
      </c>
    </row>
    <row r="25" spans="2:20" ht="12.75" x14ac:dyDescent="0.2">
      <c r="B25" s="53" t="s">
        <v>50</v>
      </c>
      <c r="C25" s="62">
        <v>53302274.590000004</v>
      </c>
      <c r="D25" s="62">
        <v>53103036.469999999</v>
      </c>
      <c r="E25" s="51"/>
      <c r="F25" s="52" t="s">
        <v>102</v>
      </c>
      <c r="G25" s="51">
        <v>0</v>
      </c>
      <c r="H25" s="51">
        <v>0</v>
      </c>
      <c r="I25" s="50"/>
    </row>
    <row r="26" spans="2:20" ht="12.75" x14ac:dyDescent="0.2">
      <c r="B26" s="53" t="s">
        <v>51</v>
      </c>
      <c r="C26" s="62">
        <v>34496577.549999997</v>
      </c>
      <c r="D26" s="62">
        <v>28935986.23</v>
      </c>
      <c r="E26" s="51"/>
      <c r="F26" s="76" t="s">
        <v>192</v>
      </c>
      <c r="G26" s="54">
        <v>71103504.060000002</v>
      </c>
      <c r="H26" s="54">
        <v>127482353.45</v>
      </c>
      <c r="I26" s="50"/>
      <c r="L26" s="69" t="str">
        <f>CONCATENATE("Al"," ",L23," ","de"," ",P7," ","del"," ",O11," ","y"," ","al"," ",L24," ","de"," ",P8," ","del"," ",O12)</f>
        <v>Al 30 de Junio del 2024 y al 31 de Diciembre del 2023</v>
      </c>
    </row>
    <row r="27" spans="2:20" ht="12.75" x14ac:dyDescent="0.2">
      <c r="B27" s="53" t="s">
        <v>193</v>
      </c>
      <c r="C27" s="62">
        <v>707344941.08000004</v>
      </c>
      <c r="D27" s="62">
        <v>721665401.76999998</v>
      </c>
      <c r="E27" s="51"/>
      <c r="F27" s="52" t="s">
        <v>104</v>
      </c>
      <c r="G27" s="51">
        <v>71103504.060000002</v>
      </c>
      <c r="H27" s="51">
        <v>127482353.45</v>
      </c>
      <c r="I27" s="50"/>
      <c r="L27" s="69" t="str">
        <f>CONCATENATE("Al"," ",L23," ","de"," ",P8," ","del"," ",O12," ","y"," ","al"," ",L23," ","de"," ",P7," ","del"," ",O11)</f>
        <v>Al 30 de Diciembre del 2023 y al 30 de Junio del 2024</v>
      </c>
    </row>
    <row r="28" spans="2:20" ht="12.75" x14ac:dyDescent="0.2">
      <c r="B28" s="78" t="s">
        <v>194</v>
      </c>
      <c r="C28" s="82">
        <v>382247991.81</v>
      </c>
      <c r="D28" s="82">
        <v>366264146.16000003</v>
      </c>
      <c r="E28" s="51"/>
      <c r="F28" s="52" t="s">
        <v>105</v>
      </c>
      <c r="G28" s="51">
        <v>0</v>
      </c>
      <c r="H28" s="51">
        <v>0</v>
      </c>
      <c r="I28" s="50"/>
    </row>
    <row r="29" spans="2:20" ht="12.75" x14ac:dyDescent="0.2">
      <c r="B29" s="60" t="s">
        <v>195</v>
      </c>
      <c r="C29" s="62">
        <v>0</v>
      </c>
      <c r="D29" s="62">
        <v>0</v>
      </c>
      <c r="E29" s="51"/>
      <c r="F29" s="76" t="s">
        <v>196</v>
      </c>
      <c r="G29" s="54">
        <v>0</v>
      </c>
      <c r="H29" s="54">
        <v>0</v>
      </c>
      <c r="I29" s="50"/>
    </row>
    <row r="30" spans="2:20" ht="12.75" x14ac:dyDescent="0.2">
      <c r="B30" s="53" t="s">
        <v>197</v>
      </c>
      <c r="C30" s="62">
        <v>0</v>
      </c>
      <c r="D30" s="62">
        <v>0</v>
      </c>
      <c r="E30" s="51"/>
      <c r="F30" s="76" t="s">
        <v>198</v>
      </c>
      <c r="G30" s="54">
        <v>0</v>
      </c>
      <c r="H30" s="54">
        <v>0</v>
      </c>
      <c r="I30" s="50"/>
    </row>
    <row r="31" spans="2:20" ht="12.75" x14ac:dyDescent="0.2">
      <c r="B31" s="53" t="s">
        <v>199</v>
      </c>
      <c r="C31" s="62">
        <v>0</v>
      </c>
      <c r="D31" s="62">
        <v>0</v>
      </c>
      <c r="E31" s="51"/>
      <c r="F31" s="52" t="s">
        <v>108</v>
      </c>
      <c r="G31" s="51">
        <v>0</v>
      </c>
      <c r="H31" s="51">
        <v>0</v>
      </c>
      <c r="I31" s="50"/>
    </row>
    <row r="32" spans="2:20" ht="12.75" x14ac:dyDescent="0.2">
      <c r="B32" s="53" t="s">
        <v>200</v>
      </c>
      <c r="C32" s="62">
        <v>382247991.81</v>
      </c>
      <c r="D32" s="62">
        <v>366264146.16000003</v>
      </c>
      <c r="E32" s="51"/>
      <c r="F32" s="52" t="s">
        <v>109</v>
      </c>
      <c r="G32" s="51">
        <v>0</v>
      </c>
      <c r="H32" s="51">
        <v>0</v>
      </c>
      <c r="I32" s="50"/>
    </row>
    <row r="33" spans="2:9" ht="12.75" x14ac:dyDescent="0.2">
      <c r="B33" s="53" t="s">
        <v>201</v>
      </c>
      <c r="C33" s="62">
        <v>0</v>
      </c>
      <c r="D33" s="62">
        <v>0</v>
      </c>
      <c r="E33" s="51"/>
      <c r="F33" s="52" t="s">
        <v>110</v>
      </c>
      <c r="G33" s="51">
        <v>0</v>
      </c>
      <c r="H33" s="51">
        <v>0</v>
      </c>
      <c r="I33" s="50"/>
    </row>
    <row r="34" spans="2:9" ht="12.75" x14ac:dyDescent="0.2">
      <c r="B34" s="78" t="s">
        <v>202</v>
      </c>
      <c r="C34" s="82">
        <v>0</v>
      </c>
      <c r="D34" s="82">
        <v>0</v>
      </c>
      <c r="E34" s="51"/>
      <c r="F34" s="76" t="s">
        <v>203</v>
      </c>
      <c r="G34" s="54">
        <v>225014626.22999999</v>
      </c>
      <c r="H34" s="54">
        <v>223340013.91</v>
      </c>
      <c r="I34" s="50"/>
    </row>
    <row r="35" spans="2:9" ht="12.75" x14ac:dyDescent="0.2">
      <c r="B35" s="53" t="s">
        <v>60</v>
      </c>
      <c r="C35" s="62">
        <v>0</v>
      </c>
      <c r="D35" s="62">
        <v>0</v>
      </c>
      <c r="E35" s="51"/>
      <c r="F35" s="52" t="s">
        <v>112</v>
      </c>
      <c r="G35" s="51">
        <v>14854587.08</v>
      </c>
      <c r="H35" s="51">
        <v>14829780.58</v>
      </c>
      <c r="I35" s="50"/>
    </row>
    <row r="36" spans="2:9" ht="12.75" x14ac:dyDescent="0.2">
      <c r="B36" s="53" t="s">
        <v>61</v>
      </c>
      <c r="C36" s="62">
        <v>0</v>
      </c>
      <c r="D36" s="62">
        <v>0</v>
      </c>
      <c r="E36" s="51"/>
      <c r="F36" s="52" t="s">
        <v>113</v>
      </c>
      <c r="G36" s="51">
        <v>210160039.15000001</v>
      </c>
      <c r="H36" s="51">
        <v>208510233.33000001</v>
      </c>
      <c r="I36" s="50"/>
    </row>
    <row r="37" spans="2:9" ht="12.75" x14ac:dyDescent="0.2">
      <c r="B37" s="53" t="s">
        <v>62</v>
      </c>
      <c r="C37" s="62">
        <v>0</v>
      </c>
      <c r="D37" s="62">
        <v>0</v>
      </c>
      <c r="E37" s="51"/>
      <c r="F37" s="52" t="s">
        <v>114</v>
      </c>
      <c r="G37" s="51">
        <v>0</v>
      </c>
      <c r="H37" s="51">
        <v>0</v>
      </c>
      <c r="I37" s="50"/>
    </row>
    <row r="38" spans="2:9" ht="12.75" x14ac:dyDescent="0.2">
      <c r="B38" s="53" t="s">
        <v>204</v>
      </c>
      <c r="C38" s="62">
        <v>0</v>
      </c>
      <c r="D38" s="62">
        <v>0</v>
      </c>
      <c r="E38" s="51"/>
      <c r="F38" s="52" t="s">
        <v>205</v>
      </c>
      <c r="G38" s="51">
        <v>0</v>
      </c>
      <c r="H38" s="51">
        <v>0</v>
      </c>
      <c r="I38" s="50"/>
    </row>
    <row r="39" spans="2:9" ht="12.75" x14ac:dyDescent="0.2">
      <c r="B39" s="53" t="s">
        <v>64</v>
      </c>
      <c r="C39" s="62">
        <v>0</v>
      </c>
      <c r="D39" s="62">
        <v>0</v>
      </c>
      <c r="E39" s="51"/>
      <c r="F39" s="52" t="s">
        <v>206</v>
      </c>
      <c r="G39" s="51">
        <v>0</v>
      </c>
      <c r="H39" s="51">
        <v>0</v>
      </c>
      <c r="I39" s="50"/>
    </row>
    <row r="40" spans="2:9" ht="12.75" x14ac:dyDescent="0.2">
      <c r="B40" s="78" t="s">
        <v>207</v>
      </c>
      <c r="C40" s="82">
        <v>486820.21</v>
      </c>
      <c r="D40" s="82">
        <v>486820.21</v>
      </c>
      <c r="E40" s="51"/>
      <c r="F40" s="52" t="s">
        <v>117</v>
      </c>
      <c r="G40" s="51">
        <v>0</v>
      </c>
      <c r="H40" s="51">
        <v>0</v>
      </c>
      <c r="I40" s="50"/>
    </row>
    <row r="41" spans="2:9" ht="12.75" x14ac:dyDescent="0.2">
      <c r="B41" s="78" t="s">
        <v>208</v>
      </c>
      <c r="C41" s="54">
        <v>0</v>
      </c>
      <c r="D41" s="54">
        <v>0</v>
      </c>
      <c r="E41" s="51"/>
      <c r="F41" s="76" t="s">
        <v>209</v>
      </c>
      <c r="G41" s="54">
        <v>0</v>
      </c>
      <c r="H41" s="54">
        <v>0</v>
      </c>
      <c r="I41" s="50"/>
    </row>
    <row r="42" spans="2:9" ht="12.75" x14ac:dyDescent="0.2">
      <c r="B42" s="53" t="s">
        <v>210</v>
      </c>
      <c r="C42" s="51">
        <v>0</v>
      </c>
      <c r="D42" s="51">
        <v>0</v>
      </c>
      <c r="E42" s="51"/>
      <c r="F42" s="52" t="s">
        <v>119</v>
      </c>
      <c r="G42" s="51">
        <v>0</v>
      </c>
      <c r="H42" s="51">
        <v>0</v>
      </c>
      <c r="I42" s="50"/>
    </row>
    <row r="43" spans="2:9" ht="12.75" x14ac:dyDescent="0.2">
      <c r="B43" s="53" t="s">
        <v>68</v>
      </c>
      <c r="C43" s="51">
        <v>0</v>
      </c>
      <c r="D43" s="51">
        <v>0</v>
      </c>
      <c r="E43" s="51"/>
      <c r="F43" s="52" t="s">
        <v>120</v>
      </c>
      <c r="G43" s="51">
        <v>0</v>
      </c>
      <c r="H43" s="51">
        <v>0</v>
      </c>
      <c r="I43" s="50"/>
    </row>
    <row r="44" spans="2:9" ht="12.75" x14ac:dyDescent="0.2">
      <c r="B44" s="78" t="s">
        <v>211</v>
      </c>
      <c r="C44" s="54">
        <v>0</v>
      </c>
      <c r="D44" s="54">
        <v>0</v>
      </c>
      <c r="E44" s="51"/>
      <c r="F44" s="52" t="s">
        <v>121</v>
      </c>
      <c r="G44" s="51">
        <v>0</v>
      </c>
      <c r="H44" s="51">
        <v>0</v>
      </c>
      <c r="I44" s="50"/>
    </row>
    <row r="45" spans="2:9" ht="12.75" x14ac:dyDescent="0.2">
      <c r="B45" s="53" t="s">
        <v>70</v>
      </c>
      <c r="C45" s="51">
        <v>0</v>
      </c>
      <c r="D45" s="51">
        <v>0</v>
      </c>
      <c r="E45" s="51"/>
      <c r="F45" s="76" t="s">
        <v>212</v>
      </c>
      <c r="G45" s="54">
        <v>1297497984.8699999</v>
      </c>
      <c r="H45" s="54">
        <v>2255719638.2600002</v>
      </c>
      <c r="I45" s="50"/>
    </row>
    <row r="46" spans="2:9" ht="12.75" x14ac:dyDescent="0.2">
      <c r="B46" s="53" t="s">
        <v>71</v>
      </c>
      <c r="C46" s="51">
        <v>0</v>
      </c>
      <c r="D46" s="51">
        <v>0</v>
      </c>
      <c r="E46" s="51"/>
      <c r="F46" s="52" t="s">
        <v>123</v>
      </c>
      <c r="G46" s="51">
        <v>4618608.92</v>
      </c>
      <c r="H46" s="51">
        <v>4256314.38</v>
      </c>
      <c r="I46" s="50"/>
    </row>
    <row r="47" spans="2:9" ht="12.75" x14ac:dyDescent="0.2">
      <c r="B47" s="53" t="s">
        <v>213</v>
      </c>
      <c r="C47" s="51">
        <v>0</v>
      </c>
      <c r="D47" s="51">
        <v>0</v>
      </c>
      <c r="E47" s="51"/>
      <c r="F47" s="52" t="s">
        <v>124</v>
      </c>
      <c r="G47" s="51">
        <v>671149643.35000002</v>
      </c>
      <c r="H47" s="51">
        <v>1712820320.5599999</v>
      </c>
      <c r="I47" s="50"/>
    </row>
    <row r="48" spans="2:9" ht="12.75" x14ac:dyDescent="0.2">
      <c r="B48" s="53" t="s">
        <v>73</v>
      </c>
      <c r="C48" s="51">
        <v>0</v>
      </c>
      <c r="D48" s="51">
        <v>0</v>
      </c>
      <c r="E48" s="51"/>
      <c r="F48" s="52" t="s">
        <v>125</v>
      </c>
      <c r="G48" s="51">
        <v>621729732.60000002</v>
      </c>
      <c r="H48" s="51">
        <v>538643003.32000005</v>
      </c>
      <c r="I48" s="50"/>
    </row>
    <row r="49" spans="2:9" ht="12.75" x14ac:dyDescent="0.2">
      <c r="B49" s="53"/>
      <c r="C49" s="51"/>
      <c r="D49" s="51"/>
      <c r="E49" s="51"/>
      <c r="F49" s="52"/>
      <c r="G49" s="51"/>
      <c r="H49" s="51"/>
      <c r="I49" s="50"/>
    </row>
    <row r="50" spans="2:9" ht="12.75" x14ac:dyDescent="0.2">
      <c r="B50" s="78" t="s">
        <v>214</v>
      </c>
      <c r="C50" s="54">
        <v>8613060187.6499977</v>
      </c>
      <c r="D50" s="54">
        <v>4396357824.5299997</v>
      </c>
      <c r="E50" s="51"/>
      <c r="F50" s="76" t="s">
        <v>215</v>
      </c>
      <c r="G50" s="54">
        <v>5554583612.0899992</v>
      </c>
      <c r="H50" s="54">
        <v>7129618392.5699987</v>
      </c>
      <c r="I50" s="50"/>
    </row>
    <row r="51" spans="2:9" ht="12.75" x14ac:dyDescent="0.2">
      <c r="B51" s="53"/>
      <c r="C51" s="51"/>
      <c r="D51" s="51"/>
      <c r="E51" s="51"/>
      <c r="F51" s="52"/>
      <c r="G51" s="51"/>
      <c r="H51" s="51"/>
      <c r="I51" s="50"/>
    </row>
    <row r="52" spans="2:9" ht="12.75" x14ac:dyDescent="0.2">
      <c r="B52" s="78" t="s">
        <v>216</v>
      </c>
      <c r="C52" s="51"/>
      <c r="D52" s="51"/>
      <c r="E52" s="51"/>
      <c r="F52" s="76" t="s">
        <v>217</v>
      </c>
      <c r="G52" s="51"/>
      <c r="H52" s="51"/>
      <c r="I52" s="50"/>
    </row>
    <row r="53" spans="2:9" ht="12.75" x14ac:dyDescent="0.2">
      <c r="B53" s="53" t="s">
        <v>218</v>
      </c>
      <c r="C53" s="51">
        <v>29959681563.619999</v>
      </c>
      <c r="D53" s="51">
        <v>29985063111.560001</v>
      </c>
      <c r="E53" s="51"/>
      <c r="F53" s="52" t="s">
        <v>219</v>
      </c>
      <c r="G53" s="51">
        <v>0</v>
      </c>
      <c r="H53" s="51">
        <v>0</v>
      </c>
      <c r="I53" s="50"/>
    </row>
    <row r="54" spans="2:9" ht="12.75" x14ac:dyDescent="0.2">
      <c r="B54" s="53" t="s">
        <v>220</v>
      </c>
      <c r="C54" s="51">
        <v>180010314.5</v>
      </c>
      <c r="D54" s="51">
        <v>180010314.5</v>
      </c>
      <c r="E54" s="51"/>
      <c r="F54" s="52" t="s">
        <v>221</v>
      </c>
      <c r="G54" s="51">
        <v>0</v>
      </c>
      <c r="H54" s="51">
        <v>0</v>
      </c>
      <c r="I54" s="50"/>
    </row>
    <row r="55" spans="2:9" ht="12.75" x14ac:dyDescent="0.2">
      <c r="B55" s="53" t="s">
        <v>222</v>
      </c>
      <c r="C55" s="51">
        <v>40265144553.389999</v>
      </c>
      <c r="D55" s="51">
        <v>39321007144.290001</v>
      </c>
      <c r="E55" s="51"/>
      <c r="F55" s="52" t="s">
        <v>223</v>
      </c>
      <c r="G55" s="51">
        <v>19309607099</v>
      </c>
      <c r="H55" s="51">
        <v>19341156021.330002</v>
      </c>
      <c r="I55" s="50"/>
    </row>
    <row r="56" spans="2:9" ht="12.75" x14ac:dyDescent="0.2">
      <c r="B56" s="53" t="s">
        <v>224</v>
      </c>
      <c r="C56" s="51">
        <v>4474593652.7299995</v>
      </c>
      <c r="D56" s="51">
        <v>4437570170.1599998</v>
      </c>
      <c r="E56" s="51"/>
      <c r="F56" s="52" t="s">
        <v>225</v>
      </c>
      <c r="G56" s="51">
        <v>0</v>
      </c>
      <c r="H56" s="51">
        <v>0</v>
      </c>
      <c r="I56" s="50"/>
    </row>
    <row r="57" spans="2:9" ht="12.75" x14ac:dyDescent="0.2">
      <c r="B57" s="53" t="s">
        <v>226</v>
      </c>
      <c r="C57" s="51">
        <v>180780555.43000001</v>
      </c>
      <c r="D57" s="51">
        <v>176996568.83000001</v>
      </c>
      <c r="E57" s="51"/>
      <c r="F57" s="52" t="s">
        <v>227</v>
      </c>
      <c r="G57" s="51">
        <v>0</v>
      </c>
      <c r="H57" s="51">
        <v>0</v>
      </c>
      <c r="I57" s="50"/>
    </row>
    <row r="58" spans="2:9" ht="12.75" x14ac:dyDescent="0.2">
      <c r="B58" s="53" t="s">
        <v>228</v>
      </c>
      <c r="C58" s="51">
        <v>-1619957786.72</v>
      </c>
      <c r="D58" s="51">
        <v>-1159135562.1900001</v>
      </c>
      <c r="E58" s="51"/>
      <c r="F58" s="52" t="s">
        <v>229</v>
      </c>
      <c r="G58" s="51">
        <v>0</v>
      </c>
      <c r="H58" s="51">
        <v>0</v>
      </c>
      <c r="I58" s="50"/>
    </row>
    <row r="59" spans="2:9" ht="12.75" x14ac:dyDescent="0.2">
      <c r="B59" s="53" t="s">
        <v>230</v>
      </c>
      <c r="C59" s="51">
        <v>32457644.670000002</v>
      </c>
      <c r="D59" s="51">
        <v>32457644.670000002</v>
      </c>
      <c r="E59" s="51"/>
      <c r="F59" s="52"/>
      <c r="G59" s="51"/>
      <c r="H59" s="51"/>
      <c r="I59" s="50"/>
    </row>
    <row r="60" spans="2:9" ht="12.75" x14ac:dyDescent="0.2">
      <c r="B60" s="53" t="s">
        <v>231</v>
      </c>
      <c r="C60" s="51">
        <v>0</v>
      </c>
      <c r="D60" s="51">
        <v>0</v>
      </c>
      <c r="E60" s="51"/>
      <c r="F60" s="76" t="s">
        <v>232</v>
      </c>
      <c r="G60" s="54">
        <v>19309607099</v>
      </c>
      <c r="H60" s="54">
        <v>19341156021.330002</v>
      </c>
      <c r="I60" s="50"/>
    </row>
    <row r="61" spans="2:9" ht="12.75" x14ac:dyDescent="0.2">
      <c r="B61" s="53" t="s">
        <v>233</v>
      </c>
      <c r="C61" s="51">
        <v>0</v>
      </c>
      <c r="D61" s="51">
        <v>0</v>
      </c>
      <c r="E61" s="51"/>
      <c r="F61" s="51"/>
      <c r="G61" s="51"/>
      <c r="H61" s="51"/>
      <c r="I61" s="50"/>
    </row>
    <row r="62" spans="2:9" ht="12.75" x14ac:dyDescent="0.2">
      <c r="B62" s="53"/>
      <c r="C62" s="51"/>
      <c r="D62" s="51"/>
      <c r="E62" s="51"/>
      <c r="F62" s="76" t="s">
        <v>234</v>
      </c>
      <c r="G62" s="54">
        <v>24864190711.09</v>
      </c>
      <c r="H62" s="54">
        <v>26470774413.900002</v>
      </c>
      <c r="I62" s="50"/>
    </row>
    <row r="63" spans="2:9" ht="12.75" x14ac:dyDescent="0.2">
      <c r="B63" s="78" t="s">
        <v>235</v>
      </c>
      <c r="C63" s="54">
        <v>73472710497.61998</v>
      </c>
      <c r="D63" s="54">
        <v>72973969391.820007</v>
      </c>
      <c r="E63" s="51"/>
      <c r="F63" s="52"/>
      <c r="G63" s="51"/>
      <c r="H63" s="52"/>
      <c r="I63" s="50"/>
    </row>
    <row r="64" spans="2:9" ht="12.75" x14ac:dyDescent="0.2">
      <c r="B64" s="53"/>
      <c r="C64" s="51"/>
      <c r="D64" s="51"/>
      <c r="E64" s="51"/>
      <c r="F64" s="76" t="s">
        <v>236</v>
      </c>
      <c r="G64" s="51"/>
      <c r="H64" s="52"/>
      <c r="I64" s="50"/>
    </row>
    <row r="65" spans="2:9" ht="12.75" x14ac:dyDescent="0.2">
      <c r="B65" s="78" t="s">
        <v>237</v>
      </c>
      <c r="C65" s="54">
        <v>82085770685.269974</v>
      </c>
      <c r="D65" s="54">
        <v>77370327216.350006</v>
      </c>
      <c r="E65" s="51"/>
      <c r="F65" s="52"/>
      <c r="G65" s="51"/>
      <c r="H65" s="52"/>
      <c r="I65" s="50"/>
    </row>
    <row r="66" spans="2:9" ht="12.75" x14ac:dyDescent="0.2">
      <c r="B66" s="53"/>
      <c r="C66" s="79"/>
      <c r="D66" s="52"/>
      <c r="E66" s="52"/>
      <c r="F66" s="76" t="s">
        <v>238</v>
      </c>
      <c r="G66" s="54">
        <v>39036071340.93</v>
      </c>
      <c r="H66" s="54">
        <v>39034834767.93</v>
      </c>
      <c r="I66" s="50"/>
    </row>
    <row r="67" spans="2:9" ht="12.75" x14ac:dyDescent="0.2">
      <c r="B67" s="53"/>
      <c r="C67" s="52"/>
      <c r="D67" s="52"/>
      <c r="E67" s="52"/>
      <c r="F67" s="52" t="s">
        <v>239</v>
      </c>
      <c r="G67" s="51">
        <v>38991887280.970001</v>
      </c>
      <c r="H67" s="51">
        <v>38991887280.970001</v>
      </c>
      <c r="I67" s="50"/>
    </row>
    <row r="68" spans="2:9" ht="12.75" x14ac:dyDescent="0.2">
      <c r="B68" s="53"/>
      <c r="C68" s="52"/>
      <c r="D68" s="52"/>
      <c r="E68" s="52"/>
      <c r="F68" s="52" t="s">
        <v>240</v>
      </c>
      <c r="G68" s="51">
        <v>35012542</v>
      </c>
      <c r="H68" s="51">
        <v>33775969</v>
      </c>
      <c r="I68" s="50"/>
    </row>
    <row r="69" spans="2:9" ht="12.75" x14ac:dyDescent="0.2">
      <c r="B69" s="53"/>
      <c r="C69" s="52"/>
      <c r="D69" s="52"/>
      <c r="E69" s="52"/>
      <c r="F69" s="52" t="s">
        <v>241</v>
      </c>
      <c r="G69" s="51">
        <v>9171517.9600000009</v>
      </c>
      <c r="H69" s="51">
        <v>9171517.9600000009</v>
      </c>
      <c r="I69" s="50"/>
    </row>
    <row r="70" spans="2:9" ht="12.75" x14ac:dyDescent="0.2">
      <c r="B70" s="53"/>
      <c r="C70" s="52"/>
      <c r="D70" s="52"/>
      <c r="E70" s="52"/>
      <c r="F70" s="52"/>
      <c r="G70" s="51"/>
      <c r="H70" s="51"/>
      <c r="I70" s="50"/>
    </row>
    <row r="71" spans="2:9" ht="12.75" x14ac:dyDescent="0.2">
      <c r="B71" s="53"/>
      <c r="C71" s="52"/>
      <c r="D71" s="52"/>
      <c r="E71" s="52"/>
      <c r="F71" s="76" t="s">
        <v>242</v>
      </c>
      <c r="G71" s="54">
        <v>18185508633.25</v>
      </c>
      <c r="H71" s="54">
        <v>11864718034.520004</v>
      </c>
      <c r="I71" s="50"/>
    </row>
    <row r="72" spans="2:9" ht="12.75" x14ac:dyDescent="0.2">
      <c r="B72" s="53"/>
      <c r="C72" s="52"/>
      <c r="D72" s="52"/>
      <c r="E72" s="52"/>
      <c r="F72" s="52" t="s">
        <v>243</v>
      </c>
      <c r="G72" s="51">
        <v>6127210817.8000002</v>
      </c>
      <c r="H72" s="51">
        <v>3015011894.5300002</v>
      </c>
      <c r="I72" s="50"/>
    </row>
    <row r="73" spans="2:9" ht="12.75" x14ac:dyDescent="0.2">
      <c r="B73" s="53"/>
      <c r="C73" s="52"/>
      <c r="D73" s="52"/>
      <c r="E73" s="52"/>
      <c r="F73" s="52" t="s">
        <v>244</v>
      </c>
      <c r="G73" s="51">
        <v>15765567599.719999</v>
      </c>
      <c r="H73" s="51">
        <v>12754192674.25</v>
      </c>
      <c r="I73" s="50"/>
    </row>
    <row r="74" spans="2:9" ht="12.75" x14ac:dyDescent="0.2">
      <c r="B74" s="53"/>
      <c r="C74" s="52"/>
      <c r="D74" s="52"/>
      <c r="E74" s="52"/>
      <c r="F74" s="52" t="s">
        <v>245</v>
      </c>
      <c r="G74" s="51">
        <v>17399374894.450001</v>
      </c>
      <c r="H74" s="51">
        <v>17400611467.450001</v>
      </c>
      <c r="I74" s="50"/>
    </row>
    <row r="75" spans="2:9" ht="12.75" x14ac:dyDescent="0.2">
      <c r="B75" s="53"/>
      <c r="C75" s="52"/>
      <c r="D75" s="52"/>
      <c r="E75" s="52"/>
      <c r="F75" s="52" t="s">
        <v>246</v>
      </c>
      <c r="G75" s="51">
        <v>0</v>
      </c>
      <c r="H75" s="51">
        <v>0</v>
      </c>
      <c r="I75" s="50"/>
    </row>
    <row r="76" spans="2:9" ht="12.75" x14ac:dyDescent="0.2">
      <c r="B76" s="53"/>
      <c r="C76" s="52"/>
      <c r="D76" s="52"/>
      <c r="E76" s="52"/>
      <c r="F76" s="52" t="s">
        <v>247</v>
      </c>
      <c r="G76" s="51">
        <v>-21106644678.720001</v>
      </c>
      <c r="H76" s="51">
        <v>-21305098001.709999</v>
      </c>
      <c r="I76" s="50"/>
    </row>
    <row r="77" spans="2:9" ht="12.75" x14ac:dyDescent="0.2">
      <c r="B77" s="53"/>
      <c r="C77" s="52"/>
      <c r="D77" s="52"/>
      <c r="E77" s="52"/>
      <c r="F77" s="52"/>
      <c r="G77" s="51"/>
      <c r="H77" s="51"/>
      <c r="I77" s="50"/>
    </row>
    <row r="78" spans="2:9" ht="12.75" x14ac:dyDescent="0.2">
      <c r="B78" s="53"/>
      <c r="C78" s="52"/>
      <c r="D78" s="52"/>
      <c r="E78" s="52"/>
      <c r="F78" s="80" t="s">
        <v>248</v>
      </c>
      <c r="G78" s="54">
        <v>0</v>
      </c>
      <c r="H78" s="54">
        <v>0</v>
      </c>
      <c r="I78" s="50"/>
    </row>
    <row r="79" spans="2:9" ht="12.75" x14ac:dyDescent="0.2">
      <c r="B79" s="53"/>
      <c r="C79" s="52"/>
      <c r="D79" s="52"/>
      <c r="E79" s="52"/>
      <c r="F79" s="52" t="s">
        <v>249</v>
      </c>
      <c r="G79" s="51">
        <v>0</v>
      </c>
      <c r="H79" s="51">
        <v>0</v>
      </c>
      <c r="I79" s="50"/>
    </row>
    <row r="80" spans="2:9" ht="12.75" x14ac:dyDescent="0.2">
      <c r="B80" s="53"/>
      <c r="C80" s="52"/>
      <c r="D80" s="52"/>
      <c r="E80" s="52"/>
      <c r="F80" s="52" t="s">
        <v>250</v>
      </c>
      <c r="G80" s="51">
        <v>0</v>
      </c>
      <c r="H80" s="51">
        <v>0</v>
      </c>
      <c r="I80" s="50"/>
    </row>
    <row r="81" spans="2:9" ht="12.75" x14ac:dyDescent="0.2">
      <c r="B81" s="53"/>
      <c r="C81" s="52"/>
      <c r="D81" s="52"/>
      <c r="E81" s="52"/>
      <c r="F81" s="52"/>
      <c r="G81" s="51"/>
      <c r="H81" s="52"/>
      <c r="I81" s="50"/>
    </row>
    <row r="82" spans="2:9" ht="12.75" x14ac:dyDescent="0.2">
      <c r="B82" s="53"/>
      <c r="C82" s="52"/>
      <c r="D82" s="52"/>
      <c r="E82" s="52"/>
      <c r="F82" s="76" t="s">
        <v>251</v>
      </c>
      <c r="G82" s="54">
        <v>57221579974.18</v>
      </c>
      <c r="H82" s="54">
        <v>50899552802.450005</v>
      </c>
      <c r="I82" s="50"/>
    </row>
    <row r="83" spans="2:9" ht="12.75" x14ac:dyDescent="0.2">
      <c r="B83" s="53"/>
      <c r="C83" s="52"/>
      <c r="D83" s="52"/>
      <c r="E83" s="52"/>
      <c r="F83" s="52"/>
      <c r="G83" s="51"/>
      <c r="H83" s="52"/>
      <c r="I83" s="50"/>
    </row>
    <row r="84" spans="2:9" ht="12.75" x14ac:dyDescent="0.2">
      <c r="B84" s="53"/>
      <c r="C84" s="52"/>
      <c r="D84" s="52"/>
      <c r="E84" s="52"/>
      <c r="F84" s="76" t="s">
        <v>252</v>
      </c>
      <c r="G84" s="54">
        <v>82085770685.270004</v>
      </c>
      <c r="H84" s="54">
        <v>77370327216.350006</v>
      </c>
      <c r="I84" s="50"/>
    </row>
    <row r="85" spans="2:9" ht="13.5" thickBot="1" x14ac:dyDescent="0.25">
      <c r="B85" s="55"/>
      <c r="C85" s="56"/>
      <c r="D85" s="56"/>
      <c r="E85" s="56"/>
      <c r="F85" s="57"/>
      <c r="G85" s="57"/>
      <c r="H85" s="57"/>
      <c r="I85" s="58"/>
    </row>
  </sheetData>
  <mergeCells count="6">
    <mergeCell ref="B3:H3"/>
    <mergeCell ref="B4:H4"/>
    <mergeCell ref="B5:H5"/>
    <mergeCell ref="B8:H8"/>
    <mergeCell ref="B6:I6"/>
    <mergeCell ref="B7:I7"/>
  </mergeCell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3" t="s">
        <v>0</v>
      </c>
    </row>
    <row r="2" spans="3:12" s="7" customFormat="1" ht="33.75" customHeight="1" x14ac:dyDescent="0.2">
      <c r="H2" s="15" t="s">
        <v>9</v>
      </c>
      <c r="I2" s="17" t="s">
        <v>10</v>
      </c>
      <c r="K2" s="15" t="s">
        <v>7</v>
      </c>
      <c r="L2" s="17" t="s">
        <v>269</v>
      </c>
    </row>
    <row r="3" spans="3:12" s="6" customFormat="1" ht="18" customHeight="1" x14ac:dyDescent="0.2"/>
    <row r="5" spans="3:12" ht="12.75" hidden="1" x14ac:dyDescent="0.2">
      <c r="G5" s="9" t="s">
        <v>1</v>
      </c>
      <c r="H5" s="4"/>
      <c r="I5" s="4"/>
      <c r="J5" s="4"/>
      <c r="K5" s="5"/>
    </row>
    <row r="6" spans="3:12" hidden="1" x14ac:dyDescent="0.2">
      <c r="G6" s="34" t="s">
        <v>9</v>
      </c>
      <c r="H6" s="35" t="s">
        <v>10</v>
      </c>
      <c r="I6" s="12"/>
      <c r="J6" s="36" t="s">
        <v>18</v>
      </c>
      <c r="K6" s="37" t="s">
        <v>271</v>
      </c>
    </row>
    <row r="7" spans="3:12" hidden="1" x14ac:dyDescent="0.2">
      <c r="G7" s="32" t="s">
        <v>15</v>
      </c>
      <c r="H7" s="33" t="s">
        <v>268</v>
      </c>
      <c r="I7" s="13"/>
      <c r="J7" s="30" t="s">
        <v>11</v>
      </c>
      <c r="K7" s="31" t="s">
        <v>267</v>
      </c>
    </row>
    <row r="8" spans="3:12" hidden="1" x14ac:dyDescent="0.2">
      <c r="G8" s="32" t="s">
        <v>8</v>
      </c>
      <c r="H8" s="33" t="s">
        <v>261</v>
      </c>
      <c r="I8" s="13"/>
      <c r="J8" s="30" t="s">
        <v>29</v>
      </c>
      <c r="K8" s="31" t="s">
        <v>270</v>
      </c>
    </row>
    <row r="9" spans="3:12" hidden="1" x14ac:dyDescent="0.2">
      <c r="G9" s="32" t="s">
        <v>16</v>
      </c>
      <c r="H9" s="33" t="s">
        <v>17</v>
      </c>
      <c r="I9" s="13"/>
      <c r="J9" s="30" t="s">
        <v>28</v>
      </c>
      <c r="K9" s="31" t="s">
        <v>265</v>
      </c>
    </row>
    <row r="10" spans="3:12" hidden="1" x14ac:dyDescent="0.2">
      <c r="G10" s="32" t="s">
        <v>13</v>
      </c>
      <c r="H10" s="33" t="s">
        <v>14</v>
      </c>
      <c r="I10" s="13"/>
      <c r="J10" s="30" t="s">
        <v>7</v>
      </c>
      <c r="K10" s="31" t="s">
        <v>272</v>
      </c>
    </row>
    <row r="11" spans="3:12" hidden="1" x14ac:dyDescent="0.2">
      <c r="G11" s="28" t="s">
        <v>5</v>
      </c>
      <c r="H11" s="29" t="s">
        <v>6</v>
      </c>
      <c r="I11" s="14"/>
      <c r="J11" s="38" t="s">
        <v>7</v>
      </c>
      <c r="K11" s="39" t="s">
        <v>269</v>
      </c>
    </row>
    <row r="14" spans="3:12" ht="12.75" x14ac:dyDescent="0.2">
      <c r="C14" s="16" t="s">
        <v>4</v>
      </c>
      <c r="D14" s="16"/>
      <c r="F14" t="s">
        <v>3</v>
      </c>
    </row>
    <row r="15" spans="3:12" x14ac:dyDescent="0.2">
      <c r="C15" s="25" t="s">
        <v>19</v>
      </c>
      <c r="D15" s="25" t="s">
        <v>20</v>
      </c>
      <c r="F15" t="s">
        <v>3</v>
      </c>
    </row>
    <row r="16" spans="3:12" x14ac:dyDescent="0.2">
      <c r="C16" s="26" t="s">
        <v>21</v>
      </c>
      <c r="D16" s="26" t="s">
        <v>20</v>
      </c>
      <c r="F16" t="s">
        <v>3</v>
      </c>
    </row>
    <row r="17" spans="3:6" x14ac:dyDescent="0.2">
      <c r="C17" s="26" t="s">
        <v>22</v>
      </c>
      <c r="D17" s="26" t="s">
        <v>20</v>
      </c>
      <c r="F17" t="s">
        <v>3</v>
      </c>
    </row>
    <row r="18" spans="3:6" x14ac:dyDescent="0.2">
      <c r="C18" s="26" t="s">
        <v>263</v>
      </c>
      <c r="D18" s="26" t="s">
        <v>20</v>
      </c>
      <c r="F18" t="s">
        <v>3</v>
      </c>
    </row>
    <row r="19" spans="3:6" x14ac:dyDescent="0.2">
      <c r="C19" s="26" t="s">
        <v>23</v>
      </c>
      <c r="D19" s="26" t="s">
        <v>20</v>
      </c>
      <c r="F19" t="s">
        <v>3</v>
      </c>
    </row>
    <row r="20" spans="3:6" x14ac:dyDescent="0.2">
      <c r="C20" s="26" t="s">
        <v>24</v>
      </c>
      <c r="D20" s="26" t="s">
        <v>20</v>
      </c>
      <c r="F20" t="s">
        <v>3</v>
      </c>
    </row>
    <row r="21" spans="3:6" x14ac:dyDescent="0.2">
      <c r="C21" s="26" t="s">
        <v>25</v>
      </c>
      <c r="D21" s="26" t="s">
        <v>20</v>
      </c>
      <c r="F21" t="s">
        <v>3</v>
      </c>
    </row>
    <row r="22" spans="3:6" x14ac:dyDescent="0.2">
      <c r="C22" s="26" t="s">
        <v>16</v>
      </c>
      <c r="D22" s="26" t="s">
        <v>20</v>
      </c>
      <c r="F22" t="s">
        <v>3</v>
      </c>
    </row>
    <row r="23" spans="3:6" x14ac:dyDescent="0.2">
      <c r="C23" s="26" t="s">
        <v>26</v>
      </c>
      <c r="D23" s="26" t="s">
        <v>20</v>
      </c>
      <c r="F23" t="s">
        <v>3</v>
      </c>
    </row>
    <row r="24" spans="3:6" x14ac:dyDescent="0.2">
      <c r="C24" s="27" t="s">
        <v>27</v>
      </c>
      <c r="D24" s="27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9 h 7 f t b 8 / f n r 6 + u T V 2 c s 3 3 H q c n h I G s y q d 5 e n r o l 1 n 0 + I f / V u X 6 b N i S W g V e Z 2 l T / M 2 K 0 t q 8 v i u / + b j Z 6 + + f P H m 9 M X T 3 1 + 7 + / 3 P X j z 7 8 u j B / s 7 O e G 9 8 D / / u f H r / 8 d 1 4 s 8 d v f v + n x 2 + O X 7 7 6 8 i f P n p 6 + I l R f v / r 9 X / / e n Q 9 f H H 9 x e o S P f n / z 2 e 9 P w + N P a W w / 8 d X p 6 z c 0 n L M v 6 K 9 X v / f v / 3 s / f / 3 7 8 x 9 n X z 7 5 z o s v j n a e f f X i 5 P c / f n V 6 / P i u f s R f v f m 9 3 6 R 3 j x 6 / / u q L 4 y f P T 4 9 + 7 8 d 3 z a + P z 1 7 / / q / f v P r q 5 M 1 X r 0 7 R 5 v j 3 P n u N n y + / f H 3 2 5 m i H Z o E I z r 8 / P v n 2 8 U 8 + / / 1 P B Z b 8 o Y D 5 D / z y 4 s u n p 7 + / 9 M y f f / X F V / z 5 y + e n P 3 m q L a j r 1 0 d f 0 a D k N 0 b w 5 a v X L 9 5 g z t w f j w m t N 7 / / 8 5 9 8 T k g Q v u a P x 9 9 + 9 f v 8 / s c n b 8 5 + k t H 9 9 t m p d K W 0 x q 9 E v t M 3 X w J 3 f m g S 5 Y P H r 3 / / N 7 / P y 6 P f i 6 D x L / Q 3 9 R Y Q T T 5 5 D K q + O u K / 8 Q v 9 f f r 8 z V d n T 3 e Z i v r H H v c v o L 7 9 + K 7 + h k 8 I h n 6 n Y P Q 3 f O I B s n 8 J J J 9 G T 0 / P n n o D 0 A 8 e n 3 x J X P X i 1 Z F 8 a v 7 C x 2 + O z 1 6 8 / v 1 / r 9 / n G d 7 / / O z 1 m 5 e Q F P k F f x + / e f P q T C g l x P v 9 X 5 8 + P z 0 B X 3 u f A e K Z + Q y E 5 v n k 6 b f E f v b 8 + H O I n P v D 0 N 5 8 4 / + p k 2 G + 8 v 5 6 T P + + + f 2 V z U h o 3 F / y z e v O d + Z v 8 y 0 R G z j p X 0 R e H s f z 0 + N n h P T r l 0 c / / v i u 9 5 f 9 5 u T b P I c v v z w B Z P 7 5 W G a B q H r v x c H T g / s / + e L + d 8 8 + 3 X v y 8 P l P v D n 9 6 v d 6 + O n j u 9 o C v X 2 + d 7 S T 0 o N / 9 h g 3 + u T x m 2 9 / 5 4 2 i 8 / k + f n n D s 8 m i 9 M X x 7 y 1 / o U f 3 x + M v z l 5 4 n 9 s / Q P j X Z g J o l K e v l f a v g S M T H r 8 9 f k 1 0 5 p 5 + 7 z e v v / 3 s + d H v 8 / i u + R W f f f G U f v m 9 + T P + F Z 8 9 / 9 x + x r + S D i J Z O j l 9 / f r 3 / 4 J m G t A 7 n z y 2 b M J / 8 3 B O v 3 h C a s l r p f i 9 o l l g X J + e E j s + / / 3 p n Y D J 0 I Q Y T V j T / U F 9 + q o s q t d I G T 4 7 e / P 7 n 7 x 5 9 c 0 p t n v / v 1 d s P t V + p N l + p N k 6 m u 2 7 3 z 3 u a r b U a L b 9 / z d p t t / 7 l p r t 9 x n U b E y Z / 1 d o s p M v X 7 8 5 O S X / 8 B v U Z H v / v 9 d k P t V + p M l + p M k 6 m u w n f q + f G N R k 9 3 6 k y V j i v n F N 9 v l z 9 P f l V y / e f H O a 7 M H P h i b D b 0 5 p f T 6 g w R 7 G N R j w 9 / 4 S + T r 6 / P Q L I 1 7 v o 9 e + 3 d V r P g 2 / M b 0 W g t X P / v + l 6 W C H O p / 8 f 0 r z + X + 9 r 7 Z 7 8 + W L 0 6 6 2 2 7 M R 6 S 1 i U q g U o s / z n x S i E Z S z n 3 z y 9 M 1 3 D u 6 f P X v 9 5 d m b 3 4 t + P f t 0 5 + D N 7 / O a C Y l u i I V A O L C P + f X x 8 + M X n 3 9 1 R G 3 k F w U P Q h o t y b r u 6 E V x m Z c p E k n y N 4 J M 0 / / P K i Z 7 A 5 j s / d A x u T e A y b 0 f O i b 7 A 5 j s / 9 A x u T + A y f 0 f O i a f D m D y 6 Q 8 d k w c D m D z 4 o W N y M I D J w Q 8 d k 4 c D m D z 8 o W O y u x N H h T / v o a J N X / v O J V r e 0 r u U B Q J 4 X a 9 / f / o 7 6 n m o d / G Q n t 2 9 e 9 a C B S 7 J G / K h j m T F o 3 G L H P T 7 5 9 W E f l l i H a R M T 2 U 9 5 I t i O q + y a b Y k 7 P E e x h M g c V d Q i 7 m 9 9 9 7 P 7 R U X 9 9 a p S a z n / L 8 y N f n s 7 P X J y 2 8 y m t / / 2 f C B / 1 8 V z V u S f W M u r 3 7 3 / x 8 H 1 5 L 6 / y M O 7 d c K 5 b / c e / M T e 1 / e / 6 k H T 9 8 c P H j y 8 r v H X / w + T 5 / + 5 O 8 1 G M o / u N G 1 Z S X w o 1 D + 6 + i w 3 + f 0 2 F d i H 6 j E P v 1 5 o c S E Z j / S Y j / S Y q L F v v 2 d 3 + s n v n r + 5 M 2 r 7 9 x 7 M a j F D v 7 f p M V + n 1 t q s d / 7 / w N a L J Y s + c l 7 D 7 7 a 5 J r h V 1 + Z Y a D B 3 6 z a Q C b + 6 R T c 7 g 9 N w T G 2 H 6 b V G E R c j Q 0 T 7 W u q N f 0 t U G f 6 2 / 8 / 1 N j O o B r b G V Z j 1 p 7 8 M N S Y / 5 d T X f i 5 K a 8 o s z 6 g t O 7 f I q + I X 3 8 4 a k t / h Y r S X 6 G Z 8 O v / W 3 X T 2 Y t n X 7 5 8 9 e V P f n N h 4 s H P h g L C b z / n n p W j 1 d d U Q T / y r P 7 f 5 1 n t f Y h n d b p 7 7 9 X u i 2 8 / O z g 5 + H 1 + 8 j u D S m r 3 Z 0 1 F D S T j w K n H r 0 6 P o Q v e P y n 3 n b z O 6 l + 0 / k f / + i y d V o s q z Z f p d 6 v 6 7 S R f T u d f I / / 2 n l 5 e L P / 2 / 5 V Y l Z J H 9 7 4 5 T X r / Z 0 O T / r 8 u V h W a / U i j / v 9 G o 3 5 T s e r J 6 3 s / B x r V T M D P U y 0 W c c C f f f r V T 6 h + + K B Y 9 f f + + R S r K t G + p l r T 3 3 4 u Y l V M U / D 3 D 0 G p 7 Q w q t Z 3 / L 0 e u y g M D K u z T H 0 W u t 9 V U d / l f 6 s R 3 d / n P 2 6 f Y W I 8 M N H z 4 n V N i e m 4 g 7 W j 4 R 8 f T t r i s 9 H N 8 E N N b 3 z 5 7 + v T 0 h Z K A y Y 3 V e f v 7 4 5 f k h Y v 2 e f r q 7 P n z 1 2 + I Y 4 + e 0 4 D c X 4 + / f f z 6 6 e m z 4 6 + e v 3 n 6 5 c l X M u U v X x x / w T R 8 c v z 6 9 C n I 9 u b 5 l 5 9 / G X x i V a H 9 5 O T L L 1 6 e P Q 1 f U 5 3 q + e s / e 3 R 8 f b b X p 2 O a C i X T k 6 K e r s t s 2 e Z R o u 7 9 i K i x h t 9 9 8 v l P x I i a p t k 4 P T 3 P h b b X 6 e k v W h e X W Z k T e Z s o f e / 9 i L 6 d h s / u H b / 8 8 t 7 v t f P t A f r u 3 r E E j l J 0 / 0 c U 7 T T 8 z k / c f / L y 5 X c / f T p A 0 b 0 7 6 Z N s O a 2 a u 2 / y p q r z m n I M U d K 6 0 P d H p P V I + x N 7 3 / 6 9 B 0 h 7 z 5 L 2 a b 7 K l z N K 1 h R Z Q 4 r h y 7 a u 4 h r B r Y X / f 4 j I P w Q i H 7 w Z 0 g j 7 d 9 K z 5 W V e N 0 W 1 z J v 0 T b 5 Y V T U p 3 S b d + n b W t F l 6 L 1 3 k T d 7 c i d L 7 w Y / o H a X 3 s / u 7 A / S + f y d 9 V i 1 n V U O J y G V 6 D G W c T Y t / 9 G 9 d p q f N K p / + o 3 / 9 e T G N K 5 C D H 9 G 6 0 / D 3 e v N 7 f / n s 2 f H v / f s M 0 P r T O y l p j n / 0 b 2 2 K l u g 9 y w 3 l 6 b c 3 e T 3 N S Y s g E / x 5 V p M L h 9 z w 9 d 2 4 W X z 4 I 9 J H S f / t h 2 c D p H 9 w R 7 S 0 d T e a W z h 0 u z s / o n P U Y f 7 q W S S a A 5 0 n Y + L w O p / O i b 5 Z + i q f F p O i d j 5 0 d T P J f x T 4 d R u + f L N / 8 P s 8 O f i p k w G S 7 4 Y W 8 1 m x J C e l o A U m V i w n V d 1 W 6 c s y + 0 F U l e z + K C a M 0 / v Z 8 X c H 6 E 0 e 9 s m a G J j o S 6 4 J E X h C a 3 n E 7 T d R + k f R Y Z z S z 7 / 4 f I D S 9 2 A v 1 z O K Y p r 0 a Q E W r 9 6 T 5 j + K H + M 0 f / X 7 7 A z Q n P 3 v C 6 K 4 k p p 0 + H q V 3 4 7 a P w o p 4 9 T + f R 7 + X g P U v u 9 x O K h 9 v G y L a b E S n 7 D M U h f D 3 4 L 8 P w o 2 o + Q / 2 X + + P 0 B + c s h f 1 v / o X 0 1 h 5 Y J I / m V b 1 R f Z j F 2 X m 2 j 9 o 0 A z T u v j 7 3 4 5 Q G v r g d / e Q c Q 8 R K n / o 9 A z 2 v D 3 f n o a X R 1 I 0 2 n U L 3 9 S 5 P A Y q / R 1 X l + S 3 o k n s X Z / F G 1 2 G p 7 u / N T z B 9 / 5 z s n Z Q B J r S i 6 5 0 e R E 7 p d 1 d Z n n n p K f E Y 8 3 h W R Z S M / r N F z H i L / 3 o x A 0 T v y z r w Y y W t O 9 r 0 P 8 s + U i S v 4 f h a N x 8 r + 8 / 3 y A / P e + H v n b K P l / F J 3 G y f + T 3 7 4 / Q P 7 9 g P w n 1 b K t s 7 Z o T L T 6 5 Q R 5 g Z f / 6 N 8 z K S m v 6 3 k 6 U f L / K G S N k v / 3 2 n 1 t 6 N U l / / 0 N X k 7 f 3 B r y R 4 n / o 9 g 1 7 u R 8 9 2 R g t X 4 2 5 k Q Y Z W b q A V d m 7 0 c R a p e h P / 2 9 X 7 3 8 9 k / 9 1 F e f D t B U s 4 t C V G j s L 2 i l g h K M F J K S R q G V i v Q n 8 W W U 2 j 8 K S L v U f v D k 6 e / 9 n W e / z 1 c D 6 m O 2 t 4 n a t E a 0 o O T u L I v z 9 o 9 C 0 h h v n + 1 8 e n 9 I X 9 z b R G 1 a i C P n Z U o J G H x z W m Y T W o d m v y V K / f 8 f h a T f K P X p u w H q 6 0 q / R / 2 s z e s C 7 k l d L L J m Z D 7 A 4 v 9 1 + n p N z E + O T J T 6 P w p R 4 9 Q / e / 3 V A P X J U V F / h B j 9 T f 2 P / s V L r E r H i H v v R y F o t O H v 8 + z J w C p o P k 6 P y 0 U 2 B X m j F P 1 R V B m n 6 O 9 z P J C / O h + n p 0 1 L W k E C R 0 Q y L / / R v 7 q e F b O M / O m n O f R E V b M W O d b l / Z O i n o 6 j 1 P 9 R U B k 2 v P c T T / a f f O f L s / 2 D A V V 9 T k 6 g I T + v M b P f Z x Z B z 5 Z T L M d N S g 3 x X e Q T p f 6 P Y s o u 9 U 9 P P / / 8 y b O T n z w b o P 6 e o 7 5 h / o D j b w h 6 7 v 0 o k I w 2 / K l v H w w 4 h h d j D e J 9 X b I u M 6 x J R C n 8 o 7 A y z t P f e T C g z y 9 I o / x k V n J a k P y P z 0 m f L F t y u 6 P U / V E Y G a f u y 7 M v B q i 7 5 z t 3 l r j p V v 5 u W q 6 v c 1 I a q 3 / 0 b 4 W / 1 0 B / n F d L W v S 8 E 6 X 9 j 4 L K O O 1 / c i h h c n H P 0 p 4 M Y X G Z z Y T I p 4 t J V l 9 U F N U 8 z a f V o m j w 6 3 G T X 6 z r b E H t o 9 T / U V A Z p f 7 n e 0 M h / Q X S 3 / 4 S w 7 R a p s + Y v z E J l E G Z 5 v W A m f x R D B l r + G x n 5 0 E 0 z D k 7 H q d v q j Y r u 0 7 3 B k O 5 / 6 N Q M k 7 j 7 3 w a N Z R C 1 v R F 5 R E 2 S t c f B Z R R u u 7 u 7 Q 8 o i k z W C u p G A p p n l F d d T o u 8 5 i W x 5 9 D U 6 c s y + 0 E 0 I b L / o w A y T u 3 n 9 w Y S I p N x b D 3 s 9 D w X / q 7 S U 1 L Z l 5 T o g + L A B E S X I / d / F D p G 6 b 6 3 v z f g Z k / H b o F 9 s c 4 R o o / o 1 / O a 2 P 8 a i 8 N N W 6 + n 1 M o l u 6 O E / 1 E E G S f 8 i 5 3 h p U g l / B d C 9 i h Z f x Q 2 R s l 6 7 / 5 P b U i s q q d x R h m P 5 U U x S N s f B Y 1 x 2 n 7 5 + w y n W J / m K 1 L S h e S Z R l 6 S 6 T o 9 X l R 1 C + q v F 2 M 4 f E 8 G Q p b 9 H w W M U b r v P / j u c L L J 8 P T T 4 p w I P o v H J / s / C g b j l P 2 J n x z Q F v P x D Y s G Y z 9 0 W X p O d p T + P 4 o P o / S / / / C r A Y 1 S d N O o P o n j a v v + j w L E O J F f v 4 6 q j 7 M n k S A 8 C B f j Z N 4 Y L / 7 8 J f O n T 1 5 F d M m Z o 3 G p R I 4 S 9 e d V W P j s 0 6 9 + Y u 9 W R H 2 w u x v J U 7 / O y l k F a q 6 J s F t f v j r 7 / O z F 8 f N o E n p n I 7 c + + / l L 2 A d P I 0 l o J e x S f L e b S L u R Z 3 + e k P b L v T c / s f f l / Z 9 6 8 O z 3 u v f s 9 / 7 y 8 9 N v 3 / u J / d c P b u L Z F 1 + d / u S X c a r + b C Y q j n 7 v x 3 c 7 n / x / l s p P 7 r 2 6 m Y E 3 0 P l n M y / x / w s 6 / z 4 7 9 7 7 9 5 P 6 z n 3 p 6 M k T n j C I 6 8 h R m U Z O 2 8 7 O Z o f g 5 I v B d / v f k S x 7 L s + M T / D h + 8 4 o o / + r 3 / v 3 5 F 0 P z Z 1 + 9 O P n 9 a V j H j s j H b 9 6 8 O q N f f u r l q 7 M 3 r 4 5 f P L 5 r P p G v 3 k i f l n 5 d d 5 b H L L 9 x N y 9 f v X 7 x 5 m h X O p A / H j 9 7 f v z m 9 1 c I j + 9 6 f 8 k 3 r z v f m b / N t z Q d P D L 5 6 + n Z K / x 1 + v z N V 0 K f u 3 a Y 7 z X e k + f H r 1 + + + v L n z X j P X r z + / Z / c P L 9 d z y Q + 3 v 3 / 9 4 / 3 + O Q N D f n N N z O / q p X + 3 z z e Z 3 C J z p 7 + v B n v 6 6 + e v H x 1 + v r n 0 3 j p 6 5 8 3 w y X V / P n r 0 5 O f N + N V c / T 5 z 6 s B / 3 x i a H x 3 9 u X P n / G C m X 9 e K e j T 7 5 y + + n m k s G h + f 5 + X S C 7 + / 2 i 8 N K Z n Z 2 9 + / 5 M 3 r / o D 3 n l 5 c v z 7 P z 2 l q P D / X z 7 l x j G T / L 7 8 / b 9 6 f f r q 5 9 m Q X 5 6 + + v + X 4 t o 4 5 N e n n 3 9 B q Y 5 v Z s D / L w m F N w 6 Y 8 i + v f 5 9 v a I L / v z B e + v v 3 P / n q 1 T c k x T v / H x j x 6 y + / e k V T / O b 0 i 2 9 m z P 9 f E G M Y q G + f n b 7 4 / 1 c O 4 O T L 1 2 9 O S D u d x o a M L C m l S p 9 + Q 2 7 I / 0 s 4 e + O Q / 3 + o u z a O 9 5 t w Q f 4 / x t X / / 3 R B N g 7 5 y V e v N d D 4 J k b 8 / w U 5 9 l X 5 z 5 c x f / n / R z 9 k s y i / + f 2 f f 3 l y / O b s / 1 8 L T Z 8 / / / 2 P T 0 6 + / A p B Q 9 8 o f / H F m 9 / / 7 B a u V 3 c t 9 v + 7 Q 7 6 d U X 7 4 / 5 v x 3 t 6 9 3 r v V m P 9 f Y q I 2 j / n 0 C + n o p i H f u 9 W Q / 7 8 w z U + O n / / + B P P G R Y n 9 W 4 3 4 / w u T / O y L W 7 k h n 9 5 q w P 9 f m O K z F y e v 3 9 x q k g 9 u N e b / L 0 z y 5 8 / p u 9 P f + 0 Z B f n C r E e / / v 2 P E z 8 5 e n 7 y M + i D 4 5 v c 5 P f 6 G v K 7 / l z D 1 5 u H S N / e + m e H + v 4 S f h 4 f 7 4 q s v v v v 0 + P f 5 e T L a p 8 d v T p + 9 + v J G t + P / R 8 N 9 8 w 2 F D v + v H y x x 8 v 8 f G V l U 7 8 8 b u R 0 Y 7 t P / v w r u h v H + / 1 B y h 5 n 5 / + O 8 f J f / P T l 9 L g P n X 6 T d L q F + 7 8 X B 0 4 P 7 P / n i / n f P P t 1 7 8 n u 9 + b 2 / f P b s + P e m A Z s m 2 n a P 2 n 6 5 9 + Y n 9 r 6 8 / 1 M P n v 1 e 9 5 7 9 P j v 3 v v 3 k / r O f e n p i 2 u 4 d P S Z q / f 6 v T 4 6 f n w I F / P H y 1 e k J I / b F y 2 8 f v z 5 7 z V R 7 f v q T p 8 / x 2 8 l X X 3 z F v 5 C T / v m r I 5 B R f n v 8 4 v V X T 1 7 Z 8 X 3 D V P q 9 z p 7 i B f w Q O t 2 O O A + f / 8 S b Z / f u / 9 R p l D i R t g 9 2 d 7 + I E Q e d u z 8 s n c A f 9 v f / 3 1 D s 9 C d f n + 3 9 i J 0 G i P P 7 / D 7 H c e L 8 i J 2 6 F L v 3 E 6 e n n 3 / + 5 P O 9 + z 9 x M z v 9 3 l 9 + f v r t e z / x 5 N 6 r n 0 / s 9 O z e l 7 / P L W R N i b P / + s H P D + K 8 F + f 8 / F N E L 9 / s H / w + T w 5 + y g 7 4 R s 7 5 + S Z W 9 1 + / v g X n / F w Q 5 + e U O K e f / t 6 v X p 7 t n L 3 + 6 m b i / P w T q + / 8 x P 0 n L 3 / i 2 f 3 d m 4 n z 8 0 0 h G + f n 2 Z O 4 L / 0 j 4 r w 5 / b 2 f n t 7 C l P / 8 E y t W y P s P v h t X y D G 3 + c H T T 3 8 e u 8 2 G Y j / x k 7 e P W 3 9 E s U 0 U + 5 E A v n m 2 t 7 9 3 C + 3 0 8 8 0 j 0 k D j 2 U 9 + Z e X n R 8 T p Z h e / / f D s R 8 T p + 9 I 7 P / X 8 w X e + 8 5 P f v v 8 j 4 n x Q X v r n H 3 F Y I e 8 + v 3 c L a / X z 0 5 d + t r P z 4 B b E + f l n y j n z c 7 L / f P 9 m 4 v z 8 4 x x J i z 3 / 4 v N b u 8 0 / v / P z X y e R + P O G n c g g 7 T / 5 z p d n + w f H t y b O z y M T x r m y l 9 / 9 9 O n N x P l 5 p 6 X V M z z 7 6 v a J x B 9 x z o + 0 9 G a P a O / F z u 1 X N H 7 e a O m v E 2 j 8 v C H O T S b s R 7 I 2 t A a 0 9 + 3 f + 0 f s F F 8 9 / P Z P / d R A r u x H e e m h x e i H X 8 V T r z + i 2 F B I 8 u z 4 u 7 e m 2 P + 3 V N Y 3 T T G T w f 7 O g x / x 2 P t R 7 O Q n f 5 T W f m 8 l / / O b O D c k T H 4 k a 0 M U + 3 0 e / l 6 3 p t j P b 3 1 + U 0 T z I x 4 b y o o f f / f L m 1 X W z 7 t k 1 A 3 E + R E 7 v a 9 7 8 C O V F f c Z z n Y + v X + L D N X P O w H U b P D J 2 b d v J s 7 P v 5 T C + 6 f K f / 4 Q h 5 X L 6 e / z 7 E l 8 K f x H i m i A Y j / 1 7 Y M f K a J B u / a T t 4 n s f r 4 R R + V n Z + f B 7 W X t R 2 7 S J n b 6 k X Y a 4 L H 9 B 9 + 9 h X b 6 e W r s f v L 1 2 e 3 T m D 9 i J 6 L C p 0 9 e / U h l v Q / F T n + f 3 + c 4 z m M / z y 2 g J A r 2 n + / f T J y f f 4 n f z Z z z I 1 k b c q i + 8 + k t Z O 3 n H z u 9 / z r C z 3 d j 9 / 7 r w j / f B f A 7 P 3 H / y c u X 3 / 3 0 6 Y 8 E c M g V / 4 m f j P t O P 4 u u + P 8 X i C M r U N 9 + e I v 1 8 Z + n b t K T V 7 / P z o + I M y B W u 3 v 7 8 Q j 3 R 1 p 6 g G L 3 H 3 5 1 e 8 f y 5 7 s n w F S 4 9 + X v c 3 u K / Y j H w G O v X 9 9 e K n / E Y 5 u S U T / P 3 Q O x g L / P w 9 / r 1 u z 0 I w E k d v r u V 8 9 u n 6 n 7 k Q B u W v r 8 k Z d 1 2 1 X O n 3 f a 6 X T n p 5 4 / + M 5 3 z r 7 a v b W s / U g 7 b c r U / U g 7 D f H Y y d m 3 f 0 S x 2 1 F M k l E / c f A m T r G f 5 / r 8 P V I K P / / 0 + Y M n T 3 / v 7 z z 7 f b 5 6 e T N x f v 5 x j m T q j n / v 3 + d H i u h 2 F D v 9 9 P d + 9 f J s 5 9 P 7 t / e d f r 5 l x X e f 3 / t R n P J e F L t 3 / 6 d u E a f 8 v G M n l r V v / 9 R P f W X d 6 x + x 0 2 3 Y a T B / / v P c 2 L 2 H D / n z z U 0 i t b L / 5 D t f n u 0 f H P + I O E N G / + T b c e L 8 S B G 9 r + r + + c 1 O N 8 R r m 9 n p 5 y U 7 i V D t 7 e / 9 K M V 0 S 4 q 9 j w D + f P M E 7 v 3 E 6 e n n n z 9 5 d v K T Z 7 d m p 5 / v O V 5 W W S f H 3 / 3 y Z n b 6 + a f P N 6 + n / E g 7 D b H T / v P 9 m 9 n p 5 5 t 2 U n b 6 v Z + e / s j Y 3 Z Z i 4 l D 9 P g 9 / r 5 v Z 6 e e n d n q 2 9 2 L n F j m B n 3 c p J s k J v P z u p 0 9 v T Z y f b 5 z z X s n J n z / E u S E n 8 P O b O D e k 2 n 7 k Y H 8 T 6 0 o / j 9 h p c / j / 8 9 x d F F n b + / b v f T N x f r 7 Z d x P p f + f B L T j n 5 5 1 Y n e 7 8 1 P M H 3 / n O y V l c S / + 8 5 p z 3 s u 8 / / 3 Q O h 6 j f / e r Z 7 R f 6 f 5 7 b 9 x t 8 6 R 9 R b I j H n n x + C 4 / o 5 6 c A P r v 3 5 e 9 z C 7 v 2 8 4 4 4 N / j S P 5 K 1 A V n 7 f X 6 f 4 1 u w 0 8 8 / N 0 n Y 6 e z 1 V 7 d m p 5 / v + V g J S Z 7 d 3 7 0 1 O / 3 8 c S y / R r L a J 8 7 / r 4 l j 4 r W f H F i 2 / p H q H q L Y y z O r c X 7 k C X Q j 3 J / 8 9 v 2 b i f P z z q 6 J / H z 6 5 N X t 0 / s / b x T R 3 p P f 6 8 3 v / e W z Z 9 9 + e H Z r R f T z 3 e g z F X a f 3 / s R O 3 1 Y M P v z j T j v Z c J + n m r p + 6 9 f / y i Y / W Y o 9 v P b I 9 L o 4 / k X n 9 9 M n J 9 v i m j v 9 M G T p 7 / 3 d 5 7 9 P l + 9 / J G s 3 Y 5 i Q o X B P O S P 3 K T 3 N X Y / 4 r H 3 X f 3 / E c W G 8 m 9 7 3 / 6 9 b 0 2 x H 0 n l + 0 r l z 2 + K a U T z e z 8 9 / Z F U v g / F n u 1 8 5 9 N b L L L 8 / P N L m T j 7 D 7 5 7 C 6 f 9 5 5 9 f K m n M s 6 9 u s Z 7 y 8 5 R z d n Y e 3 D 7 v 9 P M t e 7 D 3 Y u f 2 2 Y O f 7 3 Z t 8 9 r l j + z a U O J 3 b / 9 H P P Y + F D v 9 y d d n P / K d 3 o d i w 2 t V P 4 9 4 7 L 0 o d v r d r 5 7 9 y C w O E u d 9 l m N + 3 h C H H O v 9 J 9 / 5 8 m z / 4 P h m 4 v z 8 9 D Z P f + / v n v z I 2 N 2 O Y i a 1 8 p 0 H t w h 7 f 9 5 F d k + e 3 T t + + e W 9 3 2 v n 2 z 9 i p 1 t S T B a w f p + H v 9 f N 7 P T z T j v d s I D 1 8 1 z W N u f f f u R 1 v 6 8 n 8 C O K D b g H v 8 + z J 7 e P U 3 6 + U + z 9 L e D P d 4 p t z h 7 8 S M m / p 3 / + I 3 Y C O z 3 8 z i 0 S B T / v H K q v k Q 3 + e e 6 f 6 1 r V T 3 7 7 / o / Y 6 X 3 z T j / S T n 1 2 + v T 3 f v X y b O f s 9 V c / o t j t K H a D Q / X z O r f 5 d Q L k n z / E E f k Z X M j 7 + e 1 Y 3 m D X f q S I h j J 1 z 7 / 4 / E c U u y X F m A p 7 L 3 Z u I Y A / T 3 2 n w c j u 5 7 n q f n + j / / N H d T / 5 v d 7 8 3 l 8 + e / b t h 2 f / P 1 B E P x S K q d f 9 6 f 3 b x y k / z 8 P e r x H Z / Y h i t 8 4 7 / f x T W c w i 9 x 9 + d Y s c 7 8 9 X T + D p 6 S 2 I 8 / P P E 3 h / N + n n j 1 j d k E 3 6 E e e Q C f v q 2 Y 8 U 8 h B x f p / f 5 / j 2 O u f n E X H e I / r 4 + W m t n t 3 7 8 v f 5 E e d E F D J n 1 X 6 v 3 d c v f + Q 2 v w / F v n N y F p e 1 H 2 X V B l T 3 T 3 3 7 4 E c e 0 X u z 0 8 9 r 1 X 3 v J 0 5 P P / / 8 y b O T n 4 w n j n 5 E H C L O d x 7 c w q 7 9 f C P O e 0 V h P / + I I w t D z 4 6 / e z N x f n 5 G Y c 9 2 n 9 + L R 2 E / s u 9 D u b L X r 2 8 h a z / / 2 I l l 7 e T 4 u 1 / e m p 1 + n j v Y o r r f K y / 9 8 4 a d j N H / y a + s x v k R c b p 2 7 d X v s 3 N r 4 v z 8 C T R U E e 0 / 3 / + R I r o d x T Q 0 e 3 n / + Y 8 o 9 r N G s f / P + U 7 f L M W E C p 8 + e X U L Y / f z L k 6 5 g Z 1 + n h u 7 7 / z E / S c v f 2 L v 2 7 / 3 j 2 T t l h Q T 9 + D 5 F 5 / f z E 4 / 7 2 R N W O T e / Z / 6 k S I a j H A f f n W L V N v P O 8 f y 9 M G T p 7 / 3 d 5 7 9 P l + 9 v L U i + p G b 9 L 5 2 7 e c P O 6 l d O 3 j z 7 R 8 R 5 4 M 4 5 + e n l h 5 e Z / y R R / S + C Z M f U W z A E 9 h 7 s f M j H r s l x V R l n X 2 1 e 2 u K / f x 2 D 0 y O 9 + W Z p c K P L G C H R f Z / 4 i d v v z z 3 8 5 u d b l p P + Z H K G l B Z v 9 f u 6 5 c / o t j t K K a O x L P j 7 / 5 I Z b 2 v y v o R c d 4 8 2 9 l 5 c H v t 9 C N 9 f u s l g 5 9 v W X H 1 n T 7 f u 3 9 7 / / x H 7 E T u w X e / e n Y L d v p 5 m l L 4 f Z 4 9 u Q V x f t 6 p 7 t N P f + 9 X L 8 9 2 z l 5 / 9 S P i D B n 9 B 9 / 9 k S J 6 H 4 q d / t 5 P T / / f v c j y c 0 O c G 0 K S n 9 d G f + / J 7 / X m 9 / 7 y 2 b N v P z z 7 E X G G M p b 7 e 7 c X q 5 8 / x F E T d v L t 4 1 t r 6 Z / v k f 5 m u / b z 2 l 3 8 O t H H z 3 d 2 e o / E 0 c 9 T d n r 2 n Q d x 1 f 0 j H / J 9 s 0 k / v 0 O S r + F D / j w i z m Z P 4 O c 3 c S Q 0 e 6 8 l p B 8 p I i i i 7 3 z 6 I 6 8 7 Q p z v / M T 9 J y 9 / 4 u D N t 3 / E T r e k G F P h / s O v f s R O Q z 7 k y f 7 z / V u z 0 8 9 z r / t 9 P I G f b 1 6 3 C U k O f s o O + E f E 6 a r u v W / / 3 j 8 i z o C W 3 n 1 + 7 x b R x 8 8 / 4 o h Y P f / i 8 5 u J 8 / P O h I l C / s 5 P f v v + r U 3 Y z 3 e P S B T R s / u 7 N 7 P T z z 9 Z E 0 W 0 t 3 + L J O 3 P N 1 m 7 K U n 7 8 5 o 4 K l Y v v / v p 0 1 s r o p / f v r R J 0 p 7 8 5 I 8 W H w d D s + P v f n l r 4 v y / P a t 2 e + L c 5 X + f v j p 7 z v P 1 8 t X L N 2 e n r 4 V o L 1 9 9 + f L 0 l f y N l / X Z J S g A 8 p P H z 7 9 i f r j b b b z h 5 b 3 d D 3 l 5 7 0 N e v v c B L 9 / 7 k D H v f 9 D L H 0 K w f Z 9 g L I b y 2 / s B 8 Q n 3 N Y H s 7 v g 0 O P q 9 v x 6 M D y D F 7 k 5 A i t 2 v h 8 A H s N D u z v 4 3 g M D 9 D 0 H g 0 w 9 5 + U H I B J H U + + s 3 8 P a / z q g O P g S x h w F i X w u B 3 V B M v h 6 M D + G N 3 W + A N / Y + Q M v s f o h a 3 v t w 2 d 7 f + X A Y 9 7 8 B G A + / G R g + M Y 9 O m z a b V e k s T 1 8 X 7 T q b F t U y f V Y s s + W 0 y O s s f Z q 3 6 f H X 6 6 a j 3 G O r Y f c e f P W 1 Y A f M 9 D X J E P D U 1 4 G x i / 9 v H O O L V / v 3 3 n z 1 6 m u M E b B v p t / X U 2 m A H d j M n / r J V 8 9 / / y 9 e o s O v A y t Q D j / 1 7 O z 3 N + B + / 5 / Y 2 T n 4 G s w D o L 4 l O T p + + p P f + X 1 e f P k T X 5 1 9 + f W g + a Y F 0 M 5 + 8 u z 0 9 3 n 1 N V E L T c 3 + 3 Z 3 7 d / f Y 9 / s 6 w H z b c r T z Q I H t p L s 7 j + 4 9 e A T a f h 2 o g d H 5 2 Z H w 3 Y 6 n 7 V E i 3 d 1 7 d P / h I z D Z 1 4 E a y N Q H T l Z o O n f 3 H I o 7 j / Y + f b T 3 4 O t B 7 b i c 9 8 a b G e C u j V t + 8 v i V Q O Z f f v L F 8 R c k f c e v f n / A p f f x N 9 p Q + C h m l n 9 7 / J M v j 1 + 9 p k D o J X 2 k v z 5 + f f b 5 i y O K l / n n 4 y 9 f v j k 6 p W Q M f j 5 + / u V 3 j w i h f e Z 7 / I F P f v / T 3 / s N o f o p U N 3 n j / m T x 9 8 + + / z b s K j 4 i U 8 4 L P 7 y u 2 / o u + 9 8 9 S K 1 r f G B f v H 7 P z 9 9 c Q Q V 7 P 3 J 7 7 + R 1 / V X / p x a + X 8 + / v a r 3 8 e 0 4 t 9 s I / f X 4 5 / U F j 9 p P k F f 9 o / H 3 z 5 9 / v L 3 P / 7 J 4 z M O C b 9 4 / f n v / 4 I j y L M v n 3 z n x R d H O 8 / O X p 8 Q 6 W m K 5 A M e / c k X L 6 3 f s G E S 9 r 7 p S b j H L B h O w u 4 e J u H e 7 S b h 6 d l J a l v / / 3 s S d l 7 / / i d f f v G S / n l 6 + v v f Q h x e 3 3 4 m P j / 9 4 q Q z D f a j G 6 f g 8 2 p C 2 r N M T 0 W L f l F M 5 1 U 2 / U f / 4 m V 0 T v b / X z s n l r g 3 z M p d / v f b x y + e I g X J t l j / e P z 6 z f E b + v G G 8 m q / / 0 9 8 d f r q 9 w G K 3 l + P z 1 6 8 / O r N F 9 T H E c y k / U O S P c / P X j P + J 1 + 9 + r 1 + C r + 8 f v U U 8 K B k t n c e b O 9 R T / r R Y 2 K e s 5 8 8 + r 1 I + c h v j 1 9 / 9 Z K y e q 9 f / / 5 f 0 D / H n 5 9 a a K + / + o K T b 7 / / q y + / + x p 8 E n 7 g v j / 5 8 v l X X 7 w I m 5 j P H n 9 F h P 7 9 j 0 / e n P 3 k K b 8 H y P 5 n 2 h A f v / j 9 T 7 5 N b P f 7 f / l C e i A S d D / y 2 9 C b 3 T b 8 E b V 5 / e b V V y f 2 p V 2 0 C T / y 2 / B L Y R u B 8 / r b N I t P v 6 S s 5 u m L N 6 D P m 2 O m S + f j Y y V X + D F R W 1 o D 5 u 7 v b 3 h l 2 F 0 P G 8 p 7 e 5 v e e / b p V z + x p + / Z h q a / 1 2 d P f / + z F 0 9 P f + 8 j 0 8 T / z L S i d C c + f H b 2 e 4 O Q / Q 8 N F u 7 N X d t h F 9 p e D F r w 4 W P Q B J P 1 4 n N J K J 9 + 1 7 L E 2 Q s y 8 m d P + d f X L 7 5 8 Q 9 n L N 7 8 P S + 0 x 0 f L 3 o W l 7 d Y Z g w v 8 T f T B P 3 3 1 1 S m L y m v Q F M f J X z + n n F 8 e / 9 + / P W M g v / P f v Y / 7 + f f g N a U j u x L N n 6 O f V T / w k f o i 4 x b x t F U T + 8 f u T 6 / R d 2 5 z / + v 3 f q H I 7 e / G M m O B J 4 P 7 b z x 5 / f v r i q x d n 7 P M M B j W 2 z W P K 0 j 4 n e f z i 7 E 3 6 r i k e L Y v y s 4 / a e p 1 / h I 5 Y 0 M 6 + Z G 1 m f 3 / 8 G r r m 7 P j J 8 9 O T L 1 + 8 O T 5 7 c U o 6 x / 7 6 + 4 v C i U B 7 8 3 v / / s R B p y d v 8 P 7 v z x 7 X 6 0 i z u 1 H 4 d 1 + 9 f v X 7 v / 6 9 m e m J o j 9 5 9 h S f R j 8 k 2 3 N 6 9 P T l 7 4 + 1 F v z 6 2 M 7 d 0 7 M v x H L 9 3 s + R v f 7 C M 3 p f v T j 5 / Y 9 f n R 4 7 B Y u f q r V J 5 w A d c I f 5 l X h I h J k I y q x 2 / H v r W o W s L r B X q C s L x I 8 / + d x Y J v l D A f M f z K g w n N K z q F l d 5 n A r H y + + p K 5 f H 9 H k 6 W + M 4 M t X r 1 + 8 g Q C 6 P y A r p L B / 8 v k R U g 7 2 j 8 d O I z L T n 5 1 K V z 9 5 + u o 1 T S t + h f p + 8 6 X J v t D L + s F j X h U 5 + r 0 w N W z G X 2 M i A 6 L J J 4 9 5 T e C I / 8 Y v 9 L e u e z A V 9 Y 8 9 7 l 9 A f Z v k T Y F + m 2 H o d w p G f 8 M n H i D 7 l 0 D y a f T 0 1 D j 7 P A D 9 A N z 5 l E z q k X x q / j J M + / r 3 / 7 1 + H 5 b Q z 8 k u v Q S z y y / 4 + / j N m 1 d n Q i k 1 J + S 0 E A 8 r y a y J e f H 0 z H w G Q v N 8 8 v R b Y p M d / R z K z f 1 h a G + + 8 f / U y T B f e X / 9 r C x w 0 Q L c 8 T N C + v X L o x 9 / f N f 7 y 3 5 z w j 7 W 6 5 d f n r D q x U 9 d y + o o m n s / + e z 5 k 4 e n r 7 7 z 4 M w s e 3 F v n 9 O a V 0 o P / t l j 3 O i T x 2 + + / Z 0 3 i s 7 n + 6 w l e D Z Z l E i T y l + q V v W P x 1 + c v f A + t 3 + A 8 K / N B N A o T + U P i t 6 A I x M e v z 1 + T X T m n n 7 v N 6 + / / e z 5 0 e 9 D f p D + i s + + e E q / / N 7 8 G f + K z 5 5 / b j / j X 0 n x k C y d s E 8 D J 2 k H + i n 4 5 L F l E / 6 b h 3 P 6 x R P S j 1 4 r x e 8 V z Q L j + p T s / 9 l z u A c B k 6 E J M Z q w p v t D / D 6 r y q J 6 D c Y H v t I b z 5 / / U M V 2 7 / / 3 i s 2 n 2 o 8 0 2 4 8 0 W 0 e z / e R X X 3 Q 1 W 2 o 0 2 / 7 / m z T b 7 3 1 L z f b 7 D G o 2 p o y n y X 7 u N N n J l 6 / f n F D c 4 2 c m P l S T 7 f 3 / X p P 5 V P u R J v u R J u t o s p f f 2 R v U Z P d + p M l Y 4 r 5 x T d Z L s H 6 o G t v / / 7 0 a s y T 7 k Q 7 7 e a 3 D v t x 7 8 x N 7 X 9 7 / q Q d P 3 x w 8 O D n d f f X i 9 e f 7 x w 8 G d d i D H + k w F r e f F R 3 2 + 5 w e f 4 N K 7 P 7 P C y U m N P u R F v t 5 r c V i n t j O w V e D W u z g / 0 1 a 7 M O z Z U y Z / 1 d o s d h M v N 7 7 9 N N N W g 2 / + s o M A w 3 + Z t U G M v H P n 4 v 1 A M b 2 J q 3 G S 1 3 u r w 0 a j s E Z Q b B q x w r D T V p L f w u 0 l f 7 2 / 1 U t B Q v S + c T T W j u D W m t n W G t Z 8 / H D 0 F r + X 0 5 T 4 e c m H S W S M a C j 7 v + / K q e v v 0 I j 6 a 9 Q R P j 1 / 6 2 q S C O c e 9 + c Q / X p D 0 3 f / F w 6 V E K z H z l U P 3 K o Q m X 1 E 8 e / z 3 C S f v f / R a o q 6 l D J Z / / f C w s j M / F s 7 9 U r 1 Q 8 f 5 F D 9 3 v 9 v d 6 i s p O G X Y S e q r 8 a G i f Y 1 1 Z r + 9 n P h c W G a g r 9 / C E r t / 6 f + l v L A g A r 7 9 E f + 1 m 0 1 1 V 3 + l z o B N q / 4 c + r l d L P a 6 s S B r E c G G h 5 8 + y e I 6 b m B t K P h H 7 3 M m u K y 0 s / x Q U x v f f v s 6 d P T F 0 o C J v f R a 5 o N 8 / v j l 8 e v T k X 7 P H 1 1 9 v z 5 6 z f E s U f P a U D u r 8 f f P n 7 9 9 P T Z 8 V f P 3 z z 9 8 u Q r m f K X L 4 6 / Y B o + O X 5 9 + h R k e / P 8 y 8 + / D D 6 x q t B + c v L l F y / P n o a v q U 6 9 2 y H c z w o d X 3 1 + 2 q d j m g o l 0 5 O i n q 7 L b N n m U a K 6 p d w f E d V r + O b 4 2 V 6 M q G m a j d O T d b 5 s s y Z d V T V R + S K r 0 y w 9 q e q 2 S l + W 2 Q + i z L t z 7 0 d 0 7 j R 8 + W b / 1 f H B v d / n p w b o v H s n f Z 3 X l 8 W 0 q J r 0 Z V 4 3 1 T I r 8 / e j u l v h + x H V f a o f H 3 9 n g O p 7 d 9 K X d X W Z 5 7 O q f k 9 i u 5 W I H x H b J / b n X 9 w b I P a 9 O 0 T U Z V t n b d E Y h f L l p K b f X v 6 j f 8 + k L K Y D S i Z K f p e 3 + B H 5 f f J / 8 X u / G C D / P v F 6 V r e k Y V Y Z a Z k l 8 f t 1 e k w E b 8 2 f U f a P U v / B j 6 g f p f 6 b h w 8 G q H / / T v q m z p b N e V 7 n y 2 l B r P 5 l W 9 U X 2 e w 9 L e v B j y g f p f x P / V 6 v B i j / 6 Z 3 0 j P x B 0 u 9 5 M y L 6 L o r G c P + X b U 3 W 9 v O s a e n H L E / L L H 2 a r 2 c Z K 6 Q o + R / + i P w x 8 j + 8 / 9 0 n A + R / c C d 9 l b f g e S U 6 2 4 B i s t 6 k d O L M v 7 v z I + p H q X / y 4 C c H q H 9 w h z j 6 s i o N t Y X J n + f X + O 1 s e U F S U U X m I E r 9 H 0 W k c e q f f e f Z A P U f 3 o G K I Q 3 / N W K o 3 R / F q v F Y 9 c 3 T S C I F 5 J 6 M 0 6 f V d L 0 g U s d 4 e g O p f x S u d h u + e f b s z d 5 P P j 3 7 f I D U F K 5 6 t C a j m t f k 1 L x n w L r 7 o 4 A 1 T v f v f L U z Q P e 9 g O 7 T a n n L k C p K / h + F s H H y / 8 T 9 3 2 u A / P d Y o R P l v 6 a i + V H U G m 3 4 F e X 0 4 x S f j t O X F a m W f / R v X Y b k 7 b n r Y P Y o z X 8 U q 3 Y b / u R 3 T g 9 2 d 3 / i 4 c M B m p N y / 1 C i / y h M j R P 9 u 7 / X m w G i 7 2 0 i + n F N W Y N Z t i i g c t J n x T K j e C q v 4 0 r m R z F q X M n 8 5 J O B R Y 7 Z O H 3 z j / 7 1 7 b q s E J / + Z F Z y M v h G b b 7 3 o 3 A 0 2 v A n T x 8 O e O j 5 W N f p y I A W l A k r Z t V t 6 P y j w L P T 8 L t 7 z 7 7 8 f R 5 + 5 z t f f T l A 5 1 3 k v D S 4 P 6 n I I Z y p o 3 I 8 y 7 E 6 S n / f g u 4 / i k D j d P + J T w 8 G 6 L 7 n 5 R o / g P A / i k f j h P / u t 1 8 P E N 4 6 5 l 9 H v / w o D I 3 r 8 d / 7 Y M A r P x + n z 6 o l i H u d P i G f R B K L b y g H k G M O 8 i X l 1 G v i 9 n / 0 r 4 9 6 h 3 s / C j y 7 / P 3 g 5 M 1 P v f y p J 7 / P Q C b x n B S 6 U j z 3 i H s L 3 v 5 R x B k n 9 d n D n x o g 9 Z 5 P 6 u P Z o l h S b q X O I p 5 5 l O A / C j f j B P / y + X c G C H 7 P E h y 5 r G J 5 Q U H O r f z v H w W Z c V J / 9 X v f G y D 1 v i U 1 6 e t n x S w v p l g P r W h h 9 I u M A s y W V b q m F O n 3 4 + U / + h e X 1 U W c / D + K M 2 P k / w l K f r w Y I P 9 9 4 6 W 4 S Y g a z f T 6 b u W r n h j 5 7 / 0 o + o y T / 8 H v 9 W C A / J / e s c G 9 9 V v e z 5 z e + 1 E o G m 3 4 3 c 8 f D O R W L i j k r 6 v L o p H 1 5 5 s p / K O g s 8 v W T 5 9 9 e v Y T T / d / n w H 7 e Y F 0 r Z A Y H s q K u J k y t A u o c / D 5 d 9 Y F r f 3 f h v I / i j r j l H 9 y P G B O L / b 6 l L c u D C 2 H 3 o b o P 4 o 9 4 0 T / 9 v M B I 3 o h o T 6 W O N 9 L r / w o 5 o x r 7 p + 6 P 5 C s n Y 8 7 K Z W b a f y j Y L P L z G f 7 D 1 8 8 / a k n n 7 4 a o L G f q E W a 8 K Q k Y p / T q l o d J f C P g s s 4 g b 9 9 9 m S A w K S i X + X T j B Y s J Y C X 1 f q 6 J a O 4 G i D y j 8 L K O J F f v P n J A S L 3 s q 8 n R T 1 d I 9 + d N 1 E S / y h 0 j D b 8 v c / 2 o x n X s 7 N j W q K s 2 q x E y H h L I u / / K E C M N v x 9 d u 9 F Y x U h a / q i 8 g g b p e u P Y s A 4 X X + v 3 Q F P I h u n J 2 t K 6 m V i 4 1 5 m F 1 l N 3 s T z r L 7 Y 4 E 3 s / y g S j D b 8 q X s 7 A 8 s y k 3 H 6 t J q u F 0 R q d S d u S + o f h X 5 x U j / / q Y G 0 x p R I n Z N T k b 7 8 R / + e S U n + 2 i 2 I / K N Q L 9 b w 2 c 7 + 7 z 2 g N 2 b j 6 H L u T X T + U a Q X p / O L 7 w 7 o j X z 8 Q c u 5 + z 8 K + 6 I E 3 / 3 0 J w e 0 x 3 k 3 K X o T S / 9 / L O 7 7 o V H 4 5 Z u o 6 j g 7 e x L x l w P P L u 4 y / y j 0 i 9 J 5 7 + B 1 R H W c n T k i l 0 r l K F V / F O 1 5 D X + f g + d v P r / 3 4 u n e 2 e 6 n T 7 7 q U / X b l K j I l 5 5 n c f d l 1 t b F o l o W U e r e / 1 G Y F 6 f u y Y u B W B r B 9 C Y q y / p 3 M V m T v x G l + I 8 C w D j F z 3 6 f 3 y d u 7 4 4 p F m m J 4 r B 2 U Y r + K N S L U / T l 8 V m c o k + r p d I T F u 4 k W x W k h 6 O k / V F o F y f t T 3 4 x 4 J w d T 9 t 1 V h Y / 0 I Q x k b f M o v o i S u 4 f B X k 7 O 1 / u v f m J v S / v / 9 S D p 2 / O d n e e / 9 6 v T + + / f P G d L w a 0 8 Z M b t P H n F J D U 2 Y A q 3 h j r P f t 5 R u 5 n 3 3 n 9 b O / 3 2 n m 6 s / f 5 7 4 2 g L M b d r / J m X b Y Z g j 1 4 b a c / T V E e r Y V U 6 d b x v K r r 6 i 7 l N Z q M f 7 0 T p f j G Y O 9 m i p / + / 5 T i 3 7 7 3 L B K K 7 K d n L z 5 / d f r 6 y 9 f p 7 5 N + + e Y V / X x y + u L 0 2 d n J 2 Z e v R + P x O E r i b r R 3 9 H s / v q u / b d Q l m 3 h B W / z / j v l D 1 X 7 8 + s G n z 7 9 7 t v v i F s z v e L 9 J j y k i r I u q H n B P f h Q W x g n 9 5 d M H Q 4 S + z M p / 9 O + p 4 u T 8 U T w Y J + d X X 7 4 a 5 N u 8 v s y i 1 P z 0 R / F f l J q / 9 + 7 O k y F q T t v i n L w M 5 0 B / T c X w 6 Y 8 i w a h z v X f 6 e w 3 k 5 c 5 O x u n p u 2 n e V G m V n i 2 b N c 0 D u X 7 T I k O a m R z t I e 8 7 S v 4 f h Y 1 x 1 n / w 5 C d v M I C 8 O v i G P G s m P V G Z 6 M 5 J 0 m W V f k F S 0 W b E 9 X G e / 1 F A G S f 6 0 x f P P o j o U W L / K J y M h 5 N v f j I S 3 5 y 5 j P T 7 Z l E / / V E g G S X 0 T + x 8 G t H k Z z / Z z / z T 2 u F 7 E / 0 D Y 8 n / b x H 9 2 d 6 r V 3 u 3 W 2 7 5 f f Y i y Z L X W U k q R O x j u v X l q 7 P P z 1 4 c P 4 8 G 6 T s b / Z K f v 4 S 9 t 3 8 a U R t K W P X 0 b i L t R p / j 5 w l p X Z b h 9 7 r 3 7 P f 5 6 u T L V w c v n r 9 + e R P P v v j q 9 C e / j F P 1 Z 9 O p 4 P R J + M n / Z 6 n 8 G o u p N z H w B j r / b P o T j s 7 / 3 6 f z 7 / P s z R C d s + l 6 s S 7 J n Y s S e K M f 8 f 9 N A t / l f 0 + + 5 L E 8 O z 7 B j + M 3 r 4 j y r 3 7 v 3 5 9 / M T R / 9 t W L k 9 + f h n X s i H z 8 5 s 2 r M / r l p 1 6 + O n v z 6 v j F 4 7 v m E / n q j f R p 6 d f N Z v i 5 T 8 B 8 + e o 1 p T F 3 p Q P 5 4 / G z 5 8 d v f n + F 8 P i u 9 5 d 8 8 7 r z n f n b f E v T w S O T v 5 6 e v c J f p 8 / f f C X 0 u W u H + V 7 j P X l + / P r l q y 9 / 3 o z 3 7 M X r 3 / / J z f P b 9 U z i 4 9 3 / f / 9 4 j 0 / e 0 J D f f D P z q 1 r p / 8 3 j f Q a X 6 O z p z 5 v x v v 7 q y U t a u f n 5 N F 7 6 + u f N c E k 1 f / 7 6 9 O T n z X j V H H 3 + 8 2 r A P 5 8 Y G t + d f f n z Z 7 x g 5 p 9 X C v r 0 O 6 e v f h 4 p L J r f 3 4 f m 9 / 9 X 4 6 U x P T t 7 8 / u f v H n V H / D O y 5 P j 3 / / p K U W F / / / y K T e O m e T 3 5 e / / 1 e v T V z / P h v z y 9 N X / v x T X x i G / P v 3 8 C 0 p 1 f D M D / n 9 J K L x x w J R / e f 3 7 f E M T / P + F 8 d L f v / / J V 6 + + I S n e + f / A i F 9 / + d U r m u I 3 p 1 9 8 M 2 P + / 4 I Y w 0 B 9 + + z 0 x f + / c g A n X 7 5 + c 0 L a 6 T Q 2 Z G R J K V X 6 9 B t y Q / 5 f w t k b h / z / Q 9 2 1 c b z / / 3 R B b h 7 y / + 9 c k I 1 D f v L V a w 0 0 v o k R / 3 9 B j n 1 V / v N l z F / + / 9 E P 2 S z K b 3 7 / 5 1 + e H L 8 5 + / / Z Q t P Z 6 5 O X 0 Q H j m 9 / n 9 P g b m u L / T w y X v r n 3 z Q z 3 h 6 W p v / Z w X 3 z 1 x X e f H v 8 + P 0 9 G + 5 T W + J + 9 + v L / X y H E 5 u G + + Y b 0 1 P / r B 0 u c / P 9 H R h b V + / N G b g e G + / T / r 4 K 7 Y b z / P 5 T c Y W b + / z g v 3 + V / T 0 6 f y 8 D 5 F 2 m 3 S 6 j f e 3 H w 9 O D + T 7 6 4 / / s c P H / z + b 0 X T / f O d j 9 9 8 t X j u 6 a J t t 3 z 2 3 7 3 7 N N 7 P / n s + Z O H z + 7 t n 3 5 q 2 u 4 d P S Z q / f 6 v T 4 6 f n w I F / E G L N i e M 2 B c v v 3 3 8 + u w 1 U + 3 5 6 U + e P s d v J 1 9 9 8 R X / 8 v z 4 8 8 9 f H Y G M 8 t v j F 6 + / e v L K j u 8 b p t L v d f Y U L + C H 0 O l G 4 m D A 3 z 3 b f / j i 6 U 9 9 + + z J j 4 j T I 8 5 P v n y z / + r 4 4 P j 4 O 1 H i f L n 3 5 i f 2 v r z / U w + e / V 7 3 n v 0 + X 5 1 8 + e r g x e / z 7 M 3 P A + J 4 Y n X y 4 v T W x H n + + u X P A + I 4 U d n 9 9 C f 3 f k S c P n H e P H v 2 Z u 8 n n 5 5 9 / i O d 8 7 5 i F S H O 3 u + z 9 8 X P A + K 4 A e / s / 9 4 / 8 S O x G u K c n / z i 9 j r n 5 4 e 1 8 h T y y z e 3 5 5 y f R 8 Q R P + e n f q 9 X P y J O 3 0 N + c P L m p 1 7 + 1 J f P f + Q E R o j z 9 N m n Z z / x 9 M n x v d t a q 5 8 n p t w O + P Q n f + + D 2 3 v I P 4 8 4 R 8 T q y e / z 7 N b E e b 3 / 8 O c J c Y R z f u + z / V s 7 g T / v x O q n n v / U 7 f 2 c n 0 d O 4 P H r B 5 8 + / + 5 X X 9 7 e l P 8 8 I s 5 7 Z w J / P s V W P / m d 0 4 P d 3 Z 9 4 a J X s j Z z z 8 8 d a i c 7 5 7 k / d / 1 H 4 8 N 7 5 n P 9 f m v L b E 0 d i q 8 + / + J G H P C R W X / 3 k k 7 g p / / m t k D W 2 2 v 9 9 4 o H n z z v i W D 3 y 9 M 3 Z 7 s 7 z 3 / v 1 6 f 2 X L 7 5 j B 3 y j z v n 5 4 e d 4 g e f p w x 9 Z q y G F / P D + d + M r n j / P r Z U 4 g d / 9 v S w 3 / I g 4 t 8 0 E / s i U P z z 9 f X b v / c i U D x H n 9 a v P b 5 8 J / P k h V l 7 K 4 s u n D 3 7 E O e + r k H + e E 0 f C h 5 O T 2 4 v V / 6 + d w P f x k H / + W i u n c 3 7 v 3 Z 2 4 E / j z W 6 y + e 7 b / 8 M X T n 3 r y 6 e 1 z y D 8 / w g c v h / z y + O x H x P k m i P P z w 8 / x M o H 3 f p + f + p H O i Z v y Z 7 u f / u T t F / V + f o i V l w l 8 c h z P I f / 8 F a u v q X P + f + 0 E h p y z 9 + z L 3 + f h d 7 7 7 7 d c / 0 j n v y z k / f z 1 k F 1 u 9 e f M 0 n k P + E e e 8 H + f 8 P C H O L R L s P y I O O Y H H x z / K I Q / p n N / n 9 9 q 9 / b r V z 5 W f 8 3 N F n E G F / C P i b F h 9 + P l N H F 2 3 + u r 3 j o c P P 7 8 V s h L n 7 G E 8 K v 9 5 z j k S P n z n q y 9 / R J w g w f 7 s O 6 + f 7 f 1 e O 0 9 3 9 r 5 9 7 9 n t F f L / r w P P C H E + / 7 3 3 r e / y I z + n s / r w 3 a + + / F G C P W L K 3 z x 7 9 m b v J 7 / z 1 c 6 P O G d g U e 8 n d j 6 9 v c 7 5 + a G Q v R X P N z / 5 I 5 0 z G H j + 1 O 8 V 1 z k / z 5 1 A S b B / + / m L H 4 n V + 3 r I P 7 8 5 R w L P n / y 9 D 0 5 / x D l D x D l 9 + C N r N U S c n 7 q 3 E + e c n 9 / W S n X O k 9 / n 2 a 0 5 5 / / X H v L 7 + D k / 7 w L P m C l / n 7 X y / 1 9 z T k i c s / 2 H L 5 7 + 1 L f P 4 k s z P 8 8 5 Z 2 9 j s u v n t 0 L W 8 O H z L 3 4 k V p F 8 D i 8 H 7 5 3 + X r f 3 c 3 5 + E M d T y P u / T 3 z F 8 + c 5 c U T n f P f b r 3 9 E n A E P + f X B t 3 8 k V k P E e X P 8 7 P Y r n j 9 / T L l Y q 4 c n D 3 7 y t q b 8 f V M W / 9 8 n z t l 3 4 r H V z 3 P i v H / K 4 v / X Y v W h q w 8 / j x T y 5 n W r n + f E e W + F / P M p t m K d 8 9 2 f u h 8 X q x 8 p 5 P d 0 A v 9 / r Z B j n P P 5 g 9 s 7 g T + P E u y S s r j 3 + 9 x 6 3 e r n k 8 7 Z r J B / n o u V c M 6 b h w 9 u y z k / n x T y T 3 7 n 9 G B 3 9 y c e W j 3 y I + J 0 F P J X P / k k r p B / / u o c T p M e v 3 7 w 6 f P v f v k 0 L l Y / z 6 2 V h A 8 / c f / 3 u i 3 n / D w R K 4 9 z z n Z f 3 J Y 4 P 0 / E i n P I s l b + 1 e 8 d X 5 r 5 + U 2 c G 8 K H n + d i t X n d 6 u c v c d y A d z / 9 y R + Z c i a O M 8 / f e f 1 s 7 / f a e b q z 9 / n v v W 8 H f K M p / 3 k U P r y 3 K f / / N + d 8 a O D 5 8 8 g J l M D z p 3 6 v V z 8 i z j e w b v X z S a w 2 r 1 v 9 i D g P n + 3 s / 9 4 / I s 4 Q 5 / z e Z / u n t 9 Y 5 P 4 9 M + Z C 1 G i b O z 6 N F v c 1 + z s 9 z z m G x + n 1 + r 9 0 f r V t 9 I 5 z z 8 8 j P k Z T F q 8 9 / p J A H P e Q v f u 9 4 J v B H C v k 9 x e r n D 3 G + + / T Z p 2 c / 8 f T b z 3 / E O R H i 7 D 3 7 8 v d 5 + J 3 v f v v 1 j z z k o d j q 9 z 7 4 k U I e 1 D l P z z 7 / E X G G x O o 7 X 3 1 5 a + L 8 / N E 5 G p W / + G 5 c r H 5 + r z 7 w o t 5 P 7 O w e / M h a D U b l Q 5 n A n 7 8 6 x y 3 q 7 Z 7 9 P r / P j 4 j T F 6 u z / Y c v n v 7 U k 0 / j C f Y f + T n v l 0 P + e a K Q v 6 Z Y / b x T y P e / + + R H x H l f P + f n t 0 I W n f P d z x / s 3 V b n / H x S y O + f 7 P p 5 x j n D i 3 o / z 3 X O + 0 f l P 4 + I I 2 L 1 5 u G D W x P n 5 9 n q w / t Z q 5 9 v x N n 9 9 C f j 1 u p H x K G Q 4 O D 1 7 T n n / 7 s 6 5 4 d A n J 9 v p n y Q O D 9 / A 0 / n I X 9 1 c v I j 4 g y a 8 n u / z 0 / 9 S K y + i T T p z x 9 r p Z n A F 2 9 + 8 k f E 6 S e 7 j l 8 / + P T 5 7 7 2 7 c / t 8 z s 8 P 4 n h L M w 9 + r 9 u H D / + / 9 n P c g L / z + t n e 7 7 X z d G f v 8 9 9 7 3 + Z o b i T O z y P O e X + d 8 / P N W g 0 m u 3 6 e + z m b n c C f 3 2 I l x P m p 5 z 9 1 6 x z y z y f O 2 b w 0 8 / M 7 w X 6 D Q v 7 5 S x y 3 4 r l 3 + n v d P s H + 8 8 N a O Q / 5 u 1 9 9 + e r W x P l 5 p 5 D v 7 d z e W v 3 8 4 B x H n N 9 n 9 9 7 t c 8 j / v y a O H f D T N 2 e 7 O 8 9 / 7 9 e n 9 1 + + + I 4 1 z z c S 5 + e b W L 1 5 8 z S u k H / + W i s e 8 E 9 + 5 / R g d / c n H l p u + B F x n J / z 9 N m n Z z / x 9 M n x v d s S 5 + e J h 3 y L Z N f P b 8 7 R q P z 4 + D u 3 V s j / v 7 Z W / U z g y 5 9 6 8 v v E E + w / f 8 X q F t b q 5 1 2 a N O S c v W d f / j 4 P v / O d r 7 7 8 E e c M W a v 9 3 y e u c / 5 f o Z B / z o i j m c C f f P K j 8 G E w n / P k 0 3 h U / v N X r D w / 5 8 G T W y e 7 f p 4 Q x 4 v K f 6 / d H 8 V W Q 8 T 5 y d / 7 I J 7 P + X l H n M i K 5 7 f v P b s 1 5 / w 8 E S s v T X q 2 + + L W 1 u r n k R M o 4 c O X z 2 8 f W / 3 8 S X b d Y M p / f h N H Y 6 v j Z 7 d 3 A n / + E I f F 6 i d 2 H v x e D 3 5 E n C G F / O X T 2 x P n 5 0 / 4 I O Z 5 9 + W b H 5 n y Q b H a P b i 9 K f 9 5 x D m c J n 1 4 9 p 1 4 J v B H f s 5 7 + j k / P z j H i 8 q f v r h 1 D v n / 3 7 F V L E 3 6 E 5 8 e 3 J p z f n 6 Y c m 9 p 5 s 3 D u C n / e c 4 5 o n O + + r 3 j K 5 4 / z 3 X O v R d P 9 8 5 2 T 1 7 E 8 z k / v 8 V K d c 5 3 v / 3 6 1 s T 5 + c E 5 3 t L M k + M f i d V Q V P 7 6 1 e c / S p M O W q t 7 v 8 9 P 3 Z p z f n 7 o H C 8 q / + r L H 6 1 b v b c T + P O b O J q y + P Q n 4 5 n A n 9 / E u S H w / B D i / H + f O K q Q f + r 3 u n 2 C / e e H K f 9 6 a + U / n 0 z 5 m 2 f P 3 u z 9 5 H e + 2 v k R 5 w w 4 g b / 3 2 f 6 P Y q s h 4 n z 3 p + 7 f O s H + 8 0 m s e M A 7 + 7 / 3 r Y n z / 2 9 T b k X l 6 Z u z 3 Z 3 n v / f r 0 / s v X 3 z H D v j n N 3 E i Y v V T z 3 / q R 8 v B g x 7 y e y z q / T z S O V 9 j r f z n k S k X D / n z L 3 6 U 7 H p v D / n n L 3 E 8 z j k + v v 2 K 5 8 8 P h e y t P v z k F z 9 K W Q y Z 8 j f H z 3 5 E n E E n 8 M 1 P W v P 8 8 5 s 4 4 Y B / 8 j u n B 7 u 7 P / H Q 6 p E b d c 7 P H 4 W s m c A n v 8 + z 2 3 L O z z c n 8 O V P n T 2 M L 8 3 8 / C a O K O S f / L 0 P b r 2 o 9 / N E 5 z h T v n f 6 e / 0 o t g q t 1 b P v v H 6 2 9 3 v t P N 3 Z + / a 9 Z 3 H i x B T y 7 / P s z f 9 / i R P z k L / 4 v V / c m j g / P z x k z 5 R / 9 / e y 3 H A j c X 7 + m P I b c s g / z z m H i f P 7 / F 6 7 t 1 b I P 5 + s l a Q s n r 6 4 t R P 4 8 4 Q 4 n h P 4 1 e 9 9 + 2 T X z x + x + u 7 T Z 5 + e / c T T b z + 3 1 u p H n N M Z 8 O C 6 1 c 9 v z l F r 9 f m D 2 y / N / P x w A r 1 M 4 M m L 2 6 + V / / w g D u u c s / 2 H L 5 7 + 1 L f P n t y a O P + / F q t I b P X 5 7 7 0 f z w T + / O Y c 0 T l f / e S T 2 + u c / 1 9 z T o Q 4 P 3 V v 5 / Y 6 5 + c P c b 6 7 9 + z L 3 + f h d 3 7 i 0 4 P b e s j / / 8 7 n 9 D 3 k n 9 j Z P f i R E z h o y t 9 j U e / n E e f I g H d f v r m 9 h / z / 6 3 z O + y z q / f x W y G K t f u + z / R + t P k S I s z m H / C O d Q 3 7 O 8 5 / 6 k U K O W C v J B D 5 4 8 p M / 0 j k D x P n u 2 e 6 t x e r n k c 6 5 I S r / + U 0 c 0 T m v D 7 5 9 e z / n / 9 d i F f F z f m L n 0 x 8 t z b x 3 b P X z j n M i f s 7 D + 9 + 9 f S b w / 9 f h Q y z Z d X J y a w / 5 5 5 2 f 8 9 0 v n z 6 4 N e f 8 P E q T S v j w + R f x F c + f d w r 5 Q 6 P y n 0 e c w z r n 9 9 m 9 9 6 P Y 6 r 2 d w P + f E O d r E u e 7 T 5 9 9 e v Y T T 7 / 9 / N a x 1 c 8 7 z h k 0 5 T 9 / d Y 5 n y r / 6 8 t W P O G d o 3 e q 7 3 3 5 9 a 8 7 5 + R M + q M 7 Z / 3 2 + 8 y P i v K + H / P N X r L w 0 6 e 7 O 7 Q P P n x 8 K 2 V m r N 2 + e 3 j 7 Z 9 f M t K n / 9 6 v N b R + X / / 4 6 t w g G / e f b s z d 5 P f u e r n V t z z s 8 P h e y J 1 f G z e G z 1 I 5 3 z 8 P S 7 n z + 4 P X F + / u g c d Q J / 4 t O D W x P n / 9 e c 8 4 G r D z 9 P / B w v E / j m 4 Y / S p I N O 4 N M X z 2 5 N n J 8 f 1 o q J c + / F 0 7 2 z 3 b P f 5 / e 5 r V j 9 f P J z N q d J f y R W J F Y P n v z k j 4 g z I F Z 7 p 7 / X 7 W O r n x 8 6 x 1 s r f / B 7 / S h l M U C c l z / 1 5 P e 5 v b X 6 + e M h 3 x C V / z z X O e + f 7 P p 5 x D k / + Z 3 T g 9 3 d n 3 h o l e y N x P n 5 o Z A 9 J / D T J 1 / d m j g / j 8 R K i H P y 4 t a Z w J 9 P 1 u r 9 U x Y / P 3 T O 1 4 u t f o i c 8 3 N J H E 8 h f / f 3 s n r k R s 7 5 e a d z f v K L 2 w e e P z / E y o n K z o v v / k g h v 7 f O + f n r 5 3 i x 1 d n D n 7 o 1 c f 5 / r X P c g L / z + t n e 7 7 X z d G f v 2 / e e / S j B / o 1 4 y D 9 / x E p X H + 7 9 P j 8 S q y G x + v z 3 3 r e i 8 q M E e 5 d z f u r 3 e n V b 4 v w 8 0 T m 3 8 J B / n h O H M 4 G / 9 9 n + j z K B E W v F m c D v n u 2 + u D V x / n 8 d P t g B P 3 1 z t r v z / P d + f X r / J 3 Y + v f 3 S z P + v i f O h f s 7 P D + J 8 z f D h 5 w 9 x 1 H c 5 e H 1 7 h f z z y E P e T J w f m f K H z 3 Z f v r m 9 Q v 7 / N e e 8 T 1 T + 8 4 4 4 7 5 M J / P n r B D o P + a e e / 9 T t c 8 g / f 4 j z 3 b P 9 h y + e / t S L N z / 5 I + L 0 i f P 0 2 a d n P / F 0 / / f 5 z q 2 J 8 / P M z z n 9 q X s 7 t z b l P / / y O Z 9 / c e / W n P P z z F q d f v W T T 3 6 k k A d i q 5 / Y 2 T 2 I p y x + / n r I X 3 M 5 + E a x + v 8 F c T x r 9 e 3 n P 0 p 2 h e G D S 3 a 9 f P E d a 4 F u J M 7 P O 5 3 z 4 P d 6 c F u d 8 / P J l L O 1 + u 7 n D + I 6 5 0 f E e X j 6 5 v j Z r Y n z 8 8 R a e b H V k 0 / j i 3 o / 7 x R y y A 1 v n j 1 7 s / e T 3 / l q 5 7 a c 8 / N J r I Q 4 T 8 8 + / x F x + m K 1 9 + z L 3 + f h d 7 7 z 1 Z c / E q s h n f P t s y e 3 J s 7 P H z 9 H r N X v 8 3 v t 3 j 6 H / P O H O D d k A n + e 6 x x Z 8 f z q 9 7 5 9 P u f n D + d o s u v 4 O J 4 m / f n L O Z y y O H 7 9 4 N P n v / f T F 8 9 + x D l D s d V P 3 b + 9 Q v 7 5 Y c q / J u f 8 / C C O p 3 P e P I y n L H 7 + E s d x z n f P d m + f C f z 5 k y a 9 Y d 3 q / 9 8 K + S 7 / + / T V 2 X N G 6 e W r l 2 / O T l 8 L 0 V 6 + + v L l 6 S v 5 G y / r s 0 t Q A O Q n j 5 9 / x U O + 2 2 2 8 4 e W 9 3 Q 9 5 e e 9 D X r 7 3 A S / f + 5 A x 7 3 / Q y x 9 C s H 2 f Y M x p 8 t v 7 A f E J 9 z W B 7 O 7 4 N D j 6 v b 8 e j A 8 g x e 5 O Q I r d r 4 f A B 7 D Q 7 s 7 + N 4 D A / Q 9 B 4 N M P e f l B y A Q R D f r y 1 U / 9 P l 9 v V A c f g t j D A L G v h c B u K C Z f D 8 a H 8 M b u N 8 A b e x + g Z X Y / R C 3 v f b h s 7 + 9 8 O I z 7 3 w C M h 9 8 M D J + Y R 6 d N m 8 2 q d J a n r 4 t 2 n U 2 L a p k + K 5 b Z c l r k d Z Y + z d v 0 y d f r p q P c I y L 5 e u / T T 7 8 W 7 I C Z v i Y Z A p 7 6 O j B 2 8 f + b x v j s 3 o u T r 7 4 e 7 A H 6 f b B K A + z A Z v 7 U T 7 5 6 / v t / 8 R I d f h 1 Y g X L 4 q W d n v 7 8 B 9 / v / x M 7 O w d d g H g D 1 L c n R 8 d O f / M 7 v 8 + L L n / j q 7 M u v B 8 0 3 L Y D 2 5 b P T V 6 9 O X 3 0 9 Y K G p 2 b + 7 c / / u H v t + X w e Y b 1 u O d j + 9 u 7 t D w H Y P 0 t 2 H j / b 3 H t 2 / 9 / W g B k b n Z 0 f C d z u e t k e J d J c w f / h o 5 + s h v x v I F E 3 W 2 U + e n f 4 + r 4 6 / H r D Q r d p z K O 4 8 2 v v 0 0 d 6 D r w e 1 4 3 L e G 9 O c b Q B 1 1 8 Y t P 3 n 8 S i D z L z / 5 4 v g L k r 7 j V 7 8 / 4 N L 7 + B t t K E I S M 8 u / P f 7 J l 8 e v X l M g 9 J I + 0 l 8 f v z 7 7 / M X R 2 e O 7 / P P x l y / f H J 1 S U g o / H z / / 8 r t H N M h 9 5 n v 8 g U 9 + / 9 P f + w 2 h + u k Y 3 / D H / M n j b 5 9 9 / m 1 Y V P z E J x z 5 f f n d N / T d d 7 5 6 k d r W + E C / + P 2 f n 7 4 4 g g r 2 / u T 3 3 8 j r + i t / T q 3 8 P x 9 / + 9 X v Y 1 r x b 7 a R + + v x T 2 q L n z S f o C / 7 x + N v n z 5 / + f s f / + T x G Y e E X 7 z + / P d / w R H k 2 Z d P v v P i i 6 O d Z 2 e v T 1 5 C u P U D H v 3 J F y + t 3 7 B h E v a + 6 U m 4 x y w Y T s L u H i b h 3 u 0 m 4 e n Z S W p b / / 9 7 E n Z e / / 4 n X 3 7 x k v 5 5 e v r 7 3 0 I c X t 9 + J j 4 / / e K k M w 3 2 o x u n 4 P N q Q t q z T E 9 F i 3 5 R T O d V N v 1 H / + J l d E 7 2 / 1 8 7 J 5 a 4 N 8 z K X f 7 3 2 8 c v n j 6 H d o M W 0 T 8 e v 3 5 z / I Z + v K H U 0 e / / E 1 + d v v p 9 g K L 3 1 + O z F y + / e v M F 9 X E E M 2 n / k G T P 8 7 P X j P / J V 6 9 + r 5 / C L 6 9 f P Q U 8 K J n t n Q f b e 2 T 1 9 a P H x D x n P 3 n 0 e 5 H y k d 8 e v / 7 q J S W u X r / + / b + g f 4 4 / P 7 X Q X n / 1 B e e X f v 9 X X 3 7 3 N f g k / M B 9 f / L l 8 6 + + e B E 2 M Z 8 9 / o o I / f s f n 7 w 5 + 8 l T f g + Q / c + 0 I T 5 + 8 f u f f J v Y 7 v f / 8 o X 0 Q C T o f u S 3 o T e 7 b f g j a v P 6 z a u v T u x L u 2 g T f u S 3 4 Z f C N g L n 9 b d p F p 9 + S Y m 7 0 x d v Q J 8 3 x 0 y X z s f H S q 7 w Y 6 K 2 t A b M 3 d / f 8 M q w u x 4 2 l P f 2 N r 3 3 b O / V q z 1 9 z z Y 0 / b 0 + e / r 7 n 7 1 4 e v p 7 H 5 k m / m e m F e U y 8 e G z s 9 8 b h O x / a L B w b + 7 a D r v Q 9 m L Q g g 8 f g y a Y r B e f S 8 7 0 9 L u W J c 5 e k J E / e 8 q / v n 7 x 5 R v K X r 7 5 f V h q j 4 m W v w 9 N 2 6 s z B B P + n + i D e f r u q 1 M S k 9 e k L 4 i R v 3 p O P 7 8 4 / r 1 / f 8 Z C f u G / f x / z 9 + / D b 0 h D c i e e P U M / r 3 7 i J / F D x C 3 m b a s g 8 o / f n 1 y n 7 9 r m / N f v / 0 a V 2 9 m L Z 8 Q E T w L 3 3 3 7 2 + P P T F 1 + 9 O G O f Z z C o s W 0 e U 5 b 2 O c n j F 2 d v 0 n d N 8 W h Z l J 9 9 1 N b r / C N 0 x I J 2 9 u U L z I n 9 / f F r 6 J q z 4 y f P T 0 + + f P H m + O z F K e k c + + v v L w o n A u 3 N 7 / 3 7 E w e d n r z B + 7 8 / e 1 y v I 8 3 u R u H f f f X 6 1 e / / + v d m p i e K / u T Z U / 7 0 T e e D N 7 / / G e k 0 + I D S H H 8 R G 2 S L / A j U O 3 1 + C t n 5 / e 9 B G P H h 4 8 B P p M b G + / t 9 9 C 3 + j K z Z q X n h b D n L 3 2 G e 5 Z f H P 5 m V 6 z 5 w + Z Q a h S B j P b w 6 J R Z / 9 f s f v 3 5 9 + s W T 5 7 / P 5 n 6 e n L 4 7 n s 2 K 5 S j 9 y b x u K B 7 4 7 A E 5 i + O 9 8 T 3 6 d 2 e U n q z L d l 3 n n y 3 z d V t n 5 S h 9 u Z 6 U x f T 3 y q / f V G / z 5 W c P 9 z 7 N P t 3 b O Z h O z u 8 f T L L J 1 8 H 0 5 D n h u h n N a b U Y N 9 l q P C n G e T v O l l l 5 / Y O 8 H m d A f U x j O G v z x Z v 8 X X t a 5 o t 8 2 b 4 X F i z i Z s Y 3 o x E 0 / f 3 f b 1 p O f 2 8 S j V v M P I 3 m q / t n x y 9 e / + R X v 9 f + T / z e D 2 l Z 7 O T T + z / x 6 a t X D 5 6 + V 4 e v v 3 1 6 + m Z z X 5 / X 2 W r + X k C f n s K t + v 1 f f / v 4 5 c 3 j e P j 5 8 Y v T 3 2 v n 8 / s P f p 9 X B / e + + + z l 0 9 c P f 5 8 n u / v H 7 9 X l K y j f z X 3 9 b t / + 3 f Y e / W 5 n v 9 v e e w F + e v b 6 5 f P j 3 + f 3 h 0 o + O y F 9 / / z N 6 a v N j M j 6 5 D 1 A P / v y 1 R f H b 7 5 Z m F A N v 7 / q h h v E 5 h e W 7 e H v 8 W 5 R p p c q 3 B / t j n c + S v P l t C L B u f j s o 3 V 7 v r 3 7 6 U e / x y + 8 a A 9 / 4 w T N X + d 1 k Z X F D 3 J P n F I C s W w e k W r 9 7 K N 5 2 6 4 e 3 b 1 7 d X U 1 v r o 3 r u o L C q J 3 d u / + 3 l 8 8 f z 2 d 5 4 t s u 1 h S k m E 5 J d 1 r 3 p r d / N Z H g k C a A o U 3 1 6 s c f 5 9 U D K r F Z 3 f N h 6 b R 2 V P 8 d f z V m 2 9 / + Y o b y A f m a x 6 / e e c r o s l 5 s c x n 3 D D 4 S g Z 9 N z Z q f P 1 e / E T I f P n s b L P I v e 9 k n x y / h J H c P M 2 / 9 y C a d 3 1 z Z E y e 2 L D N B g 1 R 5 s + a Q Q P w 9 6 D r j w z a / 9 c N 2 k / s n z x 8 / u T p l 7 / X l y f 3 v 3 P 8 5 C d + 4 u W r n 3 z z 5 N P X T 9 6 r w 5 9 7 g 3 b v 1 b d f P / 3 8 z d n Z m 6 9 + 6 v c 6 / f T + t x / 8 1 K d v n j x 4 8 Z P v 1 e V t D N r n v x u l J c m s I b H 6 H q B / Z N L + P 2 / S X p 2 + f A O h + p F R + 8 a N 2 r 2 f T a N 2 7 0 d G 7 e e X U X v w c P / 3 e n 7 / x c O f O n n z 4 N v P X v 7 k 7 / P l 2 Z c / 9 e T 3 f v j q v T q 8 h V H T V b u h J b v 3 6 u 6 9 z N 3 v c + / 3 + q l v f / p T P / n 7 f H X 6 E 9 / 9 f V 4 + + Y n P j x / 8 P t / + v X 6 v 5 + / V 5 W 3 M 3 Y v f 7 d 4 j / P N e g H / e G 7 v / l x u 7 n 8 w I l U m Z b z B 2 l J j j v N 3 v b 5 c + b z J 7 p N P + / 2 n w Y j D f y 9 K 9 O K Y l s B e k v X Y P v m E z F 0 B + D 1 L + f L V x L 7 L L J 2 U 1 f f t e K P y / z 8 C d f P f Z p z 9 5 8 M W b n 3 z 2 k / v 3 X n 3 5 6 t X J 6 f 1 P d x 6 8 e D 8 t f Q s D 9 7 M c t f 1 e P / H w 9 3 r 4 + f 7 L J z / 5 + + z 8 x E 8 8 e P N 8 5 9 N 7 3 3 7 2 + V c n 7 9 X l b c z Y y e + 2 e / / R 7 / b 0 d 9 v b f y / Q J 8 / P X m J t 9 P f e D P 7 Z V 8 + f v z 7 7 q d O v B f s G 6 f t a s H 8 2 V O U 3 G V 5 i V f 0 5 V t Z / / 6 e v z p 4 / f / r l d 9 9 f B c f g k j 7 8 / Z 8 8 / / L k 9 6 I 4 + / d 5 f g N T s E 4 5 e z 9 e s 8 T g + J 3 D 4 x v U 0 n C 0 F J 2 4 5 1 j t p 2 G c f X 5 8 o 2 F 6 T 9 g G 9 z N a b P t m p t F A f H r 2 h V k y x / r 7 z w b S p g u s 8 f 5 s w n / 9 / O z k J i 3 / 9 X q 4 m S N v S / Y X X 3 3 x h J j v y 2 e C N X 0 F s m z G e e e b C d q d w / F N R + w B 5 P c g 7 4 9 c m f d A 4 f 9 9 r s y 9 0 9 f P T w 6 + / P L 1 T z 1 / 8 n t 9 9 / j B 6 X e + 8 + X v 9 e z 5 m / e z 0 7 d w Z d 4 g 4 H k v o O / l y p z + 1 O f f / a n n z 9 7 8 x L O 9 / Z 8 6 3 X / 6 5 P W r b 7 8 4 e b 7 3 + 7 x X l z 9 y Z X q w f + T K 3 G w 4 f u T K f D C 5 f + T K v E c P N 3 P k b c n + c + j K + E s E 3 3 h i p g v 8 P Y j 8 8 9 W h e f P / m / W H n / y p p / e / / c W L Z y + / 8 / m T p 7 s n 3 z 5 9 8 u L l F 2 c P z r 7 z X h 3 + 3 P s 0 P / W T L / b 3 j n c f P H h + e v L p 2 c v f 5 / j z 7 5 w d P H 9 2 8 O l 7 d X k b n + b Z 7 7 b 7 C P + 8 F + A f r T L 8 v 3 u V 4 Z Z L 6 r / 3 m + e f / z x f U v / g F Q b f 3 O z 9 b N o y A H 8 P g v 7 I l v 1 / 3 Z b 9 3 m + + / P Z 3 3 / z E i 5 P f + / M n J 8 + / + v z 1 7 / W T v / f p d 9 7 8 P q / f q 8 N b 2 L K f 5 a W G L 3 6 v T 8 + e / z 7 P n u 7 c + 3 2 + c / D 5 q 5 / 4 9 O H L / Z 8 i 8 / y T 7 9 X l b W z Z d 3 6 3 h 4 9 + t 9 / r d 3 v 4 X o B / Z M v + v 2 / L v n z + / C v S 9 V + c / s L y 5 7 U 1 2 x B U f n 2 j t v + z a d T e L 5 P 2 I 6 P 2 / 3 W j 9 u b 3 + X 2 O 7 9 1 / e v w T D 7 / z / P f e e b 3 / 7 d / r 9 P f 5 v Y 6 / + / I n 3 q v D n 3 u j 9 u X B k 9 d 7 v 9 f u p 1 / 8 X v d 2 f p 9 n p / d + c u f 1 T 7 z + 4 n O Y q P f o 8 j Z G 7 f P f b Z c i t G / T v + 8 F + k d m 7 f / 7 Z u 1 H I R p j 9 7 N g 1 O 7 9 b B q 1 e z 8 y a j + / j N r 9 l 7 / X / f 0 n D z 5 9 + O 2 f + P z p / U 8 P T k 6 e n r 7 4 z p M X X 7 5 X h 7 c w a q e k M m Z V + r p o 1 9 m U J j 9 9 V i x J H R V 5 n a V P 8 / c k 4 / u Y u 5 / 6 7 k 8 8 P b v 3 7 K e e f v v + / s 7 e 8 7 P v f n X 6 5 o v v / D 4 / 8 e a 9 u r y N u X v x u + 0 / w j / v B f h H x u 7 / 3 c b u J z N C h R L m G 4 z d T x 6 / + s n j 5 1 + d / v 4 / R b / 9 / j s 7 O 3 s 3 m T 3 S a f / / N H j f a E 5 y 9 9 O f R U s H 4 O 9 B 0 B 9 Z u v d U 0 f + v s 3 Q / 8 Z 2 T L 0 5 e 7 p 5 + d + / B 5 9 9 + 8 t W r n / q 9 n 3 9 3 5 / 5 3 7 n / x X h 3 e w t L 9 L K + v f f 7 8 + Y N n O 8 d f / N T r n e f 3 n 7 / Y / / Q n v z w 4 3 v / y 1 f u Z n d v Y s 2 / / b n u P f r e z 3 2 3 v v Q D / y J 7 9 v 9 u e 3 S J 4 I + P x 7 S 9 f / S h 0 + 8 Z D t 7 2 f T Y M G 4 O 9 B 1 x 8 Z t P + v G 7 T j 3 + f J 7 u n 9 3 + f 0 0 y / f / M R 3 H + z s f P v 0 u 7 / X 6 V c / 8 f z F e 3 V 4 C 4 P 2 s 5 y P f P j p k 1 c n P / n F 2 Y O d p 0 / v v 7 x / d v D i 4 U 9 + s X t 6 8 O y 9 u r y N Q f v O 7 / Y A i 2 w P 3 g v w j w z a / + c N 2 u t X J J K n P z J o 3 7 h B 2 9 3 5 W T R o A P 4 e d P 2 R Q f v / u k H 7 / O X 9 b z 9 4 8 M W b v e P f 6 9 P v 7 n 6 + 9 + W z / b O z 7 / z k 8 / d z b G 5 h 0 H 6 W I 7 S H 3 z 5 7 + P A + E e v z 7 z 6 5 9 + W n X 7 3 6 8 s X e T 3 7 x 6 f G w A M q f X 8 e g P Y R B e / h e g H 9 k 0 P 4 / b 9 B e f f n 8 + V e k 8 r / 4 k V H 7 5 o 3 a 3 s + m U Q P w 9 6 D r j 4 z a / 9 e N 2 u l P / t S 3 X z 9 4 + V N f H O z u P n 3 5 4 i e e H 5 + + f n 3 / J w 6 e v F e H t z B q P 8 t R 2 h d f 7 u z 9 5 E / t / d 4 / 9 e 2 n D 1 4 9 + Y n P T x 9 8 5 9 l 3 X / 9 e e 9 9 8 2 v F z R G n f / l G U 9 v P N q L 3 + f b 5 6 f f q j t O M 3 b 9 D u / W w a N A B / D 7 r + y K D 9 f 9 2 g P f i 9 f u r 3 / q n P n 3 5 7 / 8 V P 7 H z + + f 7 u y U + c f P f z J 2 f 3 3 4 8 P f u 4 N 2 k + c v f i J N y / v 7 7 / Z / e q r T / c P 7 n + 6 e / / F 5 7 / P F 3 v f f a 8 u b 2 P Q v v O 7 7 e 4 i T N t 9 v z n 5 k U n 7 / 7 x J k z j t 9 / 9 R o P a z Y t d 2 9 3 4 W 7 R q A v w d d f 2 T X / r 9 u 1 0 6 + + + 3 9 3 / v 4 9 / 6 9 X n / 6 6 v 5 3 7 / 0 + B 1 + + e H l y + u T s + f t 1 e A u 7 9 r O c f d z Z 2 d 9 9 9 e p s 9 + H T + z / 1 7 M 3 T J y f P D 7 5 7 / J P f e f N + A e e P 7 N q P 7 N q P 7 N r P j V 3 b + 9 m 0 a 3 s / s m s / v + z a k 9 P X z 7 7 7 3 Z 2 d L 7 9 4 9 m r n Z P f h v Q e / 1 0 9 + 8 e W T v d f v 1 e E t 7 N r P c r x 2 9 n u 9 / r 3 3 f / I N h Z z f 2 f n J n 3 x 6 f P D w 4 b N v v z k 5 e f F e X d 7 G r n 2 O V b V v / 2 h V 7 e e b V T t 7 8 e z L k 6 + e / M i k f f M m 7 d 7 P p k m 7 9 / 8 T k / Y j k 3 Z L k / b d 3 Z e / z + 9 D s d m z 3 + v Z w + + 8 f v p q 9 + V 3 9 3 Z e v / r 0 / V J 3 P / c m b f f F q 9 2 H n 3 9 6 9 v T 3 O v 2 p 7 + x / e / / b J y f P T n + f n / y 9 X 7 5 X l 7 c x a b / X 7 7 b 3 6 H d 7 / r u 9 n 6 D 8 y K T 9 f 9 6 k / S h Q + 9 m 0 a g c / i 0 b t 4 L 2 o + q M w 7 f / r N u 0 n 9 p 7 9 3 m d f H X z 6 1 a d P T r 7 a f / h 7 v 3 y w 9 / u 8 O X n 9 n W + / V 4 e 3 s G k / y + n H N 1 + 9 + s 7 9 N 8 e v d n 7 q O 8 c / 8 f D z Z y / 2 X v w + 3 / n 2 k 1 f 7 7 9 X l b W z a d 3 6 3 B 8 g + P n g v w D + y a f + f t 2 m v X 5 F I / s i c f f P m 7 O H P o j l 7 v 2 T K j 8 z Z / 9 f N 2 e + z + 9 X Z 3 t O f f P X d e y c / + e D 3 P t t 9 / u m n n 5 / t f f r q J 9 + r w 5 9 7 c / b l 8 Z f 3 n 3 3 6 9 C d e P L / 3 5 u H D 1 y c / 8 d X Z 7 k / e / 3 2 e f f M h 2 n d + t w O Y s / f z + 3 5 k z v 4 / b 8 6 + + P L p j 8 K z n x V 7 t v u z a M / e T 3 H + y J 7 9 f 9 2 e / e R X n z / 5 v X / y 1 f F P n B 5 / d f b m 9 / m p e 0 + / O v m p s 7 N n J + / V 4 c + 9 P f v i 5 e l P P D 3 9 y S 8 e / t S X L 1 8 / O / v J n 3 p 5 7 / d 6 t X t v 7 8 l 7 d X k b e / b 5 7 / Y p V t E + f S / A P 7 J n / 5 + 3 Z 2 R B v v 3 l q x + Z s 2 / c n P 1 s L q G 9 3 8 L A j 8 z Z / 9 f N 2 e u n X / 5 e J z 9 5 / 8 G X z + / 9 1 K t v P / 3 q + e / 1 6 t t n P / H m p 9 7 P D P z c m 7 O d 3 d / r w a c P X 3 3 n J 8 / O v v v 6 1 U / t H L / 6 8 s H v 9 f T 5 7 / 1 + U d T t z N k D m L M f Z R t / n p m z 1 7 / P V 6 9 P f z j m 7 O Y J + v + T O b v 3 s 2 j O 7 r 2 X l P 7 I n P 1 / 3 Z x 9 / v L J 7 / 3 w 1 R m t M 3 3 n + e 7 9 3 + c n f v L g 6 a s 3 9 / d / 8 t l 7 d f h z b 8 6 + P H j 1 5 u n v 9 f Q n v v i J 7 z w 4 P v j u w c u 9 N 1 9 + + 6 u n 3 3 5 P 9 + x W 5 u w A 5 u z 9 7 O S P z N n / 5 8 0 Z Z R t / Z M 9 + V u z Z / s + i P X v P x f M f 2 b P 3 w u L / f f b s 9 K u z 7 x 6 8 e X j v 9 e s 3 z 3 7 i O 0 + / O r 7 / 6 a c P T t 7 8 x K v 3 6 v D n 3 p 6 9 / v z V d z / / 6 v W n 9 5 5 9 8 X t / / h N f / F 6 7 e 1 9 + m 0 K 2 h / f f q 8 v b 2 b O H s G f v t 8 z 8 I 3 v 2 / 3 l 7 d v b i 2 Z c n X z 3 5 / 9 L y 2 Q b j 8 / 9 G u 3 b / Z 9 G u v a c e + J F d e y 8 s / t 9 n 1 3 7 y 9 3 5 6 c P / F T 9 7 7 9 l e f v n z w 5 c n p m 9 / r y b 2 n O 8 f / n 4 v T v n p K E v n w 3 u + 1 8 9 V P f e f p m z d f v X r 6 7 C e / O v j O m 5 9 4 r y 5 v Z 9 d 2 d 2 D Y d n f e C / S P L N v / 5 y 3 b q 9 O X b y B U / x + y b O 8 7 3 T 9 X J u 3 T n 0 W T 9 u l 7 U f V H J u 3 / 6 y b t 5 P e + f / q T v / f v 9 R P 3 d k + / O j 3 + y d 2 f e r 3 z 8 N 7 v 8 + D g 5 L 0 6 / H + B S b v / 4 M X Z T 3 7 5 4 M s v X n 5 1 / 2 z / w d n v 8 3 T v w e t 7 v 9 f x e 3 V 5 S 5 O 2 y y b t / e b k R y b t / x c m 7 f d + 8 / z z H 5 m 0 b 9 y k P f h Z N G n v t + b 9 I 5 P 2 / 3 W T 9 v v c 2 3 l 1 8 O W T F 9 / 5 8 q u f v P f V 8 / 1 n n 5 5 + 9 9 t f f v v F 5 + / V 4 c + 9 S T s 7 + / z 0 i 5 3 j L 7 5 8 / e r 4 p 3 7 i 1 d O X 3 9 n 9 v V 4 8 / b 0 f f P u 9 u r y N S f v O 7 / b p o 9 / t 9 / r d 3 s / 3 6 x m 0 H x m 0 / 6 8 Z t N e / z 1 c / d X r 2 5 k f 2 7 B u 3 Z 7 s P f x Y N G o C / B 1 1 / Z N H + v 2 7 R f u L z 3 d d n + w f H P / H g y e f f / b 1 f P f j 2 3 u f 3 X + 6 8 2 f 3 y v T q 8 h U X 7 v M 5 W 8 / c C + l 4 W 7 e G 3 9 5 9 8 c f D l T / 4 + X 3 7 1 8 s V X p / d f P f m J g / 0 3 3 z 4 + e K 8 u b 2 P R P o d F + / a P L N r P N 4 t G N u T b X 7 7 6 k U H 7 x g 3 a 3 s + m Q d v 7 k U H 7 + W X Q n u 1 / 9 f T b O 7 / 3 i 9 9 r d / / 5 m / 3 n n 5 9 9 t f e T 3 3 3 y + s n 7 6 e u f e 4 N 2 9 u L e t 7 / Y / e r Z d 3 a e f v f F 6 f 1 7 O / d P X 5 0 e / 9 4 H r 9 6 r y 9 s Y t O / w Q t r v 9 a O F t J 9 3 J u 3 V l 8 + f f / X y 9 y f J / N F a 2 j d v 1 3 b v / y z a N Q B / D 7 r + y K 7 9 f 9 6 u 7 X z 3 y Z O z 5 z / 1 U 0 9 e f f v h g 9 P j Z 1 8 e P L v / 1 X e + f D + l f Q u 7 9 r O c e v y 9 f q / f 6 9 n O 7 / X q 4 M V P / e T J w 6 d v f u K L 3 e 9 + 9 8 m 9 h z / 1 f u O 4 j V 3 7 v X 6 3 v U e / 2 / P f b e + 9 A P / I q v 3 / x K q 9 O f v i R 0 b t m z d q e z + b R m 3 v R 0 b t 5 5 d R + 8 n f + / 5 P P P 3 i i 5 9 4 + u T + T z 7 4 4 t n + z q c / + X v t f r n 7 e z 9 7 r w 5 v Y d R + l o O 1 e 9 / 5 q e 9 + 5 / M v f + L T 7 z 7 8 6 u G 9 + 1 9 8 e / f V d 3 + v k y 9 O v v N e X d 7 G q P 1 o P e 3 n p 1 H 7 0 X o a Y / e z Y N H u / W x a t H s / s m j f h E X 7 / 4 5 F + 7 2 / + / y r g 0 8 f 3 v + J z 1 9 8 u v t w 9 / d + c / L w 0 6 + e v v j J b 9 y i n Z L G m F X p 6 6 J d Z 1 O a / P R Z s S R t V O R 1 l j 7 N 3 9 M x e B 9 b 9 + D + w 6 e 7 3 3 7 w 6 t P v f L X / 6 c 7 v 9 X T 3 9 3 p 5 / O r k 5 V e f v 1 e X t 7 F 1 L 3 6 3 + 4 / w z 3 s B / p G t + / + 8 r X u P t C T G 8 / 9 P U x e D + b V t 3 N 6 D n 0 U b B + D v Q d A f 2 b j 3 V M 7 / r 7 N x T 5 / c + 7 0 O v v P k 9 / n O 3 s G 3 v / 3 0 3 v G 9 + z u f f / n l 5 w / P 3 q v D W 9 i 4 n + W o 7 e y n f u r 3 + u L z + 1 + e n J 1 + 9 / c + e / l m 5 y d O v j g + / b 1 O f 5 / 3 6 v I 2 l u w 7 v 9 s B o r a D 9 w L 8 I 0 v 2 / 3 l L 9 s W X T 3 + U h / x Z i d p 2 d 3 8 W L d r u + 6 n O H 1 m 0 / 6 9 b t M 9 / 8 r s H Z / t P d u 7 v f P p T O 7 / 3 w X f 3 9 h 6 c 7 X 7 n O 3 s n 7 9 X h L S z a z / L i 2 n c f H O 9 8 + e m L 7 x y / / L 3 f P D v 9 4 t M H X 9 z / 9 q d P n 7 5 6 v 3 H c z q L t 7 s C k 7 e 6 8 F + g f 2 b T / z 9 u 0 9 4 j O f m T X 3 t u u 7 f 1 s 2 r W 9 9 1 O g P 7 J r / 5 + 3 a 7 / 3 F / t P v v P 5 m / 3 P H 7 z + c u / T 7 z 7 4 f c 6 O v 3 y 5 v / f k v T q 8 h V 3 7 W Y 7 U n u 3 9 1 O n u d 5 8 9 u f / l F 7 / P z u 9 1 9 s X u V 7 / X / u m z 4 y d v 3 q v L 2 9 i 1 z x G p f f t H k d r P N 6 t G k d p X r 0 9 f / c i i f S M W 7 f N X Z 0 9 / / 7 1 v 2 J I Z o O 9 B x 5 + v F u z z u p i 9 V / f v Y 7 p e v u c k v D l + 9 f n p m 9 9 / Q x e 7 P z f W 8 b v 3 f u r k 3 s s n L 3 / y O 0 8 e / F 7 f / s l n 3 3 3 x 7 P f + / D t v f q 8 v 3 6 v D W 1 j H 1 / M 8 b 9 9 v G O 9 l H r 9 7 7 / e + 9 / D b 3 / 3 0 1 X c f f P 7 7 P H / + 4 P P 9 v d e / F 2 V m n 7 1 X l 7 c z j 7 u 0 J v f 8 d z t 4 v 7 B P r N f X V T 1 R q n / 5 6 s 3 v f 3 b y 5 Y s b p O X 9 o H 7 7 7 P Q V L W Z + + / f 5 2 Q T N Z v f l q 9 N n Z 7 / 3 6 T d j 0 F 8 c / + T Z 5 8 c f o t 1 j U L 9 J I w Q G + O r 5 8 d e F F Y r G q 7 P n z 3 / / p 1 9 + 9 8 X v / + W L 3 5 / m 6 S e / E b D f P v v 8 2 8 / p / 2 / I j X v 1 1 c m b r 1 6 d / v 5 f k N n 4 p j w 5 m v B T 0 v I n p 7 8 / r T B 8 M y B P n p + 9 J M f l 9 P f e P O 3 P v n r + / P X Z T 5 2 + 1 + w b 2 D c Y z a 8 F + / j p d 7 5 6 D R k 4 o 6 D 0 + N X p N 8 M X 9 O e b 0 5 M b p e C 2 4 J 5 + + f u / + J L M F j n I b 0 5 / / x d f g R O + U T f 8 9 b e / / C 6 x 7 x f s f p O P 8 v u L 6 T K f f D N 9 f P W S N M 3 r 1 7 / / i 9 P v / v 7 P z 1 5 8 D Y V z V 3 + 9 v e P 3 T a c w D N D 3 4 L A f O X 6 3 7 P 5 9 H L 8 P 8 M r + X + s D f v n g 9 / m J 3 + f 0 0 / 3 7 9 8 6 + + / L 0 + X f f / O S n 3 7 3 / a u f 3 e v p e H d 7 C B / x Z z v z / 3 q 9 e P D 0 g H n z z 3 a + e n z 5 8 f X / n q 4 O H P / l 7 v X z y 4 L 2 6 f B 8 X 8 N P 3 A / 0 j F / D / p y 7 g e 4 L 8 k S f 4 I 0 / Q g / 3 t 4 1 c d 9 u o a g p N 5 V r f p 7 v 3 3 h / v 7 R 9 R y F / r 7 J 6 5 / 5 L z i 7 f / v O 6 9 3 3 / A v 9 P n r 3 / 8 n j 1 + d H T 9 5 f k o q 5 M 0 x d f T q 6 L H 9 9 f f / 9 v G L p 8 9 P U 0 p a P 1 o W 5 W c f t f W a c t L U 2 Z v f + / f / 8 s l 3 a N b w P v 3 / + V e n r y P N 7 k b h v z F Y M m q v X v 3 e w d 9 n T 4 + O n z 8 n E j 9 9 d f z 5 7 0 8 I 0 C 9 f v q T h P a X B o i P W u v w L D a v z c g Q Y q R y i 5 L d p l s 7 e / P 5 f H J + 8 + t K H d Z K V 5 Z N s + v a 9 Q N K f J 5 g c M 7 a v j 9 w X p 8 / f W D C v v z 4 c l a H f / 7 t f v v q 9 n n z 5 5 e / l Q e J 5 u A U I Q 6 f v P o F F o a 9 e f H 1 0 D B q / / 0 t y 7 e m P p 1 8 D n z f f P o U T + 9 7 v v X 7 z + z w / / f 2 / e o l V + t 8 f y t s f x t 5 7 D e M N O Y W v y W D 1 w O y 8 F 5 g f h 3 F 2 L / O f 7 / X 6 V + H r X 7 3 X 6 y + + / P 2 / + + r Y F 6 D b U t L O Y m f 4 t 3 2 f F S V 9 4 A T l A z j c I n P m M 9 P R y V f 3 n z 5 7 s b P 3 8 D s P P / 3 q x X d + 8 q u d n 3 j 9 U y 9 / 8 s 3 T 9 w L + k o w Z m b Q P m 2 Y F w m 9 8 H W q R y o d b / / r s x e f E w L T W o B L 5 N W D R e h 5 J 8 J u z L 8 g p I U / u S 9 K k t 1 V S d 0 P t D E h k 2 d g Y k Y U + g m p / f L f 7 6 W M Z O 8 L O T T P i t d I 3 3 v w + L 0 + P v l v V b y d V 9 d Y 0 4 A 8 f Y 0 V Z B P i I G N 7 7 C 8 0 + P z 3 6 f w D 0 A 1 L P G T U F A A = = < / A p p l i c a t i o n > 
</file>

<file path=customXml/itemProps1.xml><?xml version="1.0" encoding="utf-8"?>
<ds:datastoreItem xmlns:ds="http://schemas.openxmlformats.org/officeDocument/2006/customXml" ds:itemID="{EE5E062B-519A-49B3-9B5B-525FD4E35FD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Suelem Janeth González Rodríguez</cp:lastModifiedBy>
  <cp:lastPrinted>2024-07-26T20:12:17Z</cp:lastPrinted>
  <dcterms:created xsi:type="dcterms:W3CDTF">2006-05-18T10:01:57Z</dcterms:created>
  <dcterms:modified xsi:type="dcterms:W3CDTF">2024-07-26T20:12:28Z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 2do trim.xlsx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