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PARA PUBLICAR LDFSEP24\"/>
    </mc:Choice>
  </mc:AlternateContent>
  <bookViews>
    <workbookView xWindow="0" yWindow="0" windowWidth="26475" windowHeight="936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6" l="1"/>
  <c r="H62" i="6" s="1"/>
  <c r="H84" i="6" s="1"/>
  <c r="G82" i="6"/>
  <c r="G50" i="6"/>
  <c r="G62" i="6" s="1"/>
  <c r="G84" i="6" s="1"/>
  <c r="N11" i="6"/>
  <c r="O11" i="6" s="1"/>
  <c r="N10" i="6"/>
  <c r="O10" i="6" s="1"/>
  <c r="N12" i="6"/>
  <c r="O12" i="6" s="1"/>
  <c r="U7" i="6"/>
  <c r="U8" i="6"/>
  <c r="U9" i="6"/>
  <c r="U10" i="6"/>
  <c r="U11" i="6"/>
  <c r="U15" i="6"/>
  <c r="U14" i="6"/>
  <c r="N15" i="6"/>
  <c r="N14" i="6"/>
  <c r="N9" i="6"/>
  <c r="O9" i="6"/>
  <c r="N8" i="6"/>
  <c r="L20" i="6" s="1"/>
  <c r="L21" i="6" s="1"/>
  <c r="L24" i="6" s="1"/>
  <c r="N7" i="6"/>
  <c r="O7" i="6" s="1"/>
  <c r="P7" i="6" s="1"/>
  <c r="N17" i="6" s="1"/>
  <c r="N18" i="6" s="1"/>
  <c r="N23" i="6" s="1"/>
  <c r="S19" i="6"/>
  <c r="S18" i="6"/>
  <c r="S17" i="6"/>
  <c r="S16" i="6"/>
  <c r="S15" i="6"/>
  <c r="S14" i="6"/>
  <c r="S13" i="6"/>
  <c r="S12" i="6"/>
  <c r="S11" i="6"/>
  <c r="S10" i="6"/>
  <c r="S9" i="6"/>
  <c r="S8" i="6"/>
  <c r="L17" i="6" l="1"/>
  <c r="L18" i="6" s="1"/>
  <c r="L23" i="6" s="1"/>
  <c r="P10" i="6"/>
  <c r="O8" i="6"/>
  <c r="P8" i="6" s="1"/>
  <c r="L26" i="6" l="1"/>
  <c r="L27" i="6"/>
</calcChain>
</file>

<file path=xl/sharedStrings.xml><?xml version="1.0" encoding="utf-8"?>
<sst xmlns="http://schemas.openxmlformats.org/spreadsheetml/2006/main" count="458" uniqueCount="276">
  <si>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</si>
  <si>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</si>
  <si>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</si>
  <si>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</si>
  <si>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</si>
  <si>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</si>
  <si>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</si>
  <si>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</si>
  <si>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</si>
  <si>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</si>
  <si>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</si>
  <si>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</si>
  <si>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</si>
  <si>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</si>
  <si>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</si>
  <si>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</si>
  <si>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</si>
  <si>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</si>
  <si>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</si>
  <si>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</si>
  <si>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</si>
  <si>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</si>
  <si>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</si>
  <si>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</si>
  <si>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</si>
  <si>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</si>
  <si>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</si>
  <si>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</si>
  <si>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</si>
  <si>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</si>
  <si>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</si>
  <si>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</si>
  <si>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</si>
  <si>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</si>
  <si>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</si>
  <si>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</si>
  <si>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</si>
  <si>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</si>
  <si>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</si>
  <si>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</si>
  <si>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</si>
  <si>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</si>
  <si>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</si>
  <si>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</si>
  <si>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</si>
  <si>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</si>
  <si>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</si>
  <si>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</si>
  <si>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</si>
  <si>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</si>
  <si>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</si>
  <si>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</si>
  <si>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</si>
  <si>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</si>
  <si>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</si>
  <si>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</si>
  <si>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</si>
  <si>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</si>
  <si>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</si>
  <si>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</si>
  <si>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</si>
  <si>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</si>
  <si>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</si>
  <si>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</si>
  <si>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</si>
  <si>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</si>
  <si>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</si>
  <si>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</si>
  <si>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</si>
  <si>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</si>
  <si>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</si>
  <si>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</si>
  <si>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</si>
  <si>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</si>
  <si>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</si>
  <si>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</si>
  <si>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</si>
  <si>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</si>
  <si>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</si>
  <si>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</si>
  <si>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</si>
  <si>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</si>
  <si>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</si>
  <si>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</si>
  <si>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</si>
  <si>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</si>
  <si>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</si>
  <si>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</si>
  <si>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</si>
  <si>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</si>
  <si>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</si>
  <si>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</si>
  <si>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</si>
  <si>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</si>
  <si>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</si>
  <si>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</si>
  <si>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</si>
  <si>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</si>
  <si>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</si>
  <si>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</si>
  <si>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</si>
  <si>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</si>
  <si>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</si>
  <si>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</si>
  <si>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</si>
  <si>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</si>
  <si>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</si>
  <si>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</si>
  <si>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</si>
  <si>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</si>
  <si>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</si>
  <si>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</si>
  <si>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</si>
  <si>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</si>
  <si>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</si>
  <si>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</si>
  <si>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</si>
  <si>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</si>
  <si>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</si>
  <si>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</si>
  <si>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</si>
  <si>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</si>
  <si>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</si>
  <si>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</si>
  <si>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</si>
  <si>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</si>
  <si>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</si>
  <si>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</si>
  <si>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</si>
  <si>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</si>
  <si>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</si>
  <si>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</si>
  <si>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</si>
  <si>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</si>
  <si>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</si>
  <si>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</si>
  <si>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</si>
  <si>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</si>
  <si>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</si>
  <si>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</si>
  <si>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</si>
  <si>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</si>
  <si>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</si>
  <si>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</si>
  <si>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</si>
  <si>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</si>
  <si>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</si>
  <si>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</si>
  <si>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</si>
  <si>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</si>
  <si>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</si>
  <si>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</si>
  <si>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</si>
  <si>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</si>
  <si>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</si>
  <si>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</si>
  <si>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</si>
  <si>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</si>
  <si>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</si>
  <si>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</si>
  <si>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</si>
  <si>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</si>
  <si>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</si>
  <si>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</si>
  <si>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</si>
  <si>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</si>
  <si>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</si>
  <si>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</si>
  <si>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</si>
  <si>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</si>
  <si>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</si>
  <si>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</si>
  <si>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</si>
  <si>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</si>
  <si>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</si>
  <si>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</si>
  <si>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</si>
  <si>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</si>
  <si>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</si>
  <si>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</si>
  <si>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</si>
  <si>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</si>
  <si>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</si>
  <si>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</si>
  <si>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</si>
  <si>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</si>
  <si>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</si>
  <si>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</si>
  <si>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</si>
  <si>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</si>
  <si>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</si>
  <si>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</si>
  <si>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</si>
  <si>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</si>
  <si>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</si>
  <si>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</si>
  <si>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</si>
  <si>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</si>
  <si>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</si>
  <si>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</si>
  <si>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</si>
  <si>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</si>
  <si>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</si>
  <si>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</si>
  <si>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</si>
  <si>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</si>
  <si>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</si>
  <si>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</si>
  <si>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</si>
  <si>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</si>
  <si>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</si>
  <si>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</si>
  <si>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</si>
  <si>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</si>
  <si>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</si>
  <si>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</si>
  <si>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</si>
  <si>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</si>
  <si>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</si>
  <si>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</si>
  <si>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</si>
  <si>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</si>
  <si>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</si>
  <si>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</si>
  <si>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</si>
  <si>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</si>
  <si>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</si>
  <si>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</si>
  <si>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</si>
  <si>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</si>
  <si>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</si>
  <si>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</si>
  <si>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</si>
  <si>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</si>
  <si>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</si>
  <si>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</si>
  <si>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</si>
  <si>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</si>
  <si>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</si>
  <si>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</si>
  <si>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</si>
  <si>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</si>
  <si>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</si>
  <si>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</si>
  <si>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</si>
  <si>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</si>
  <si>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</si>
  <si>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</si>
  <si>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</si>
  <si>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</si>
  <si>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</si>
  <si>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</si>
  <si>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</si>
  <si>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T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</si>
  <si>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</si>
  <si>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</si>
  <si>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</si>
  <si>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</si>
  <si>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</si>
  <si>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</si>
  <si>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</si>
  <si>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</si>
  <si>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</si>
  <si>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Cuenta de mayor</t>
  </si>
  <si>
    <t>009.2024</t>
  </si>
  <si>
    <t>12/05/2022 10:26:27</t>
  </si>
  <si>
    <t>012.2023</t>
  </si>
  <si>
    <t>23/10/2024</t>
  </si>
  <si>
    <t>GRPSJGONZALE</t>
  </si>
  <si>
    <t>10:26:27</t>
  </si>
  <si>
    <t>07/05/2020 10:37:04</t>
  </si>
  <si>
    <t>23/10/2024 11:27:24</t>
  </si>
  <si>
    <t>12/05/2022</t>
  </si>
  <si>
    <t>Al 30 de Septiembre del 2024 y al 31 de Diciembre del 2023</t>
  </si>
  <si>
    <t>Septiembre 2024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</si>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</sst>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55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40">
    <xf numFmtId="0" fontId="0" fillId="2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1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30" fillId="16" borderId="0" applyNumberFormat="0" applyBorder="0" applyAlignment="0" applyProtection="0"/>
    <xf numFmtId="0" fontId="28" fillId="26" borderId="1" applyNumberFormat="0" applyAlignment="0" applyProtection="0"/>
    <xf numFmtId="0" fontId="14" fillId="27" borderId="2" applyNumberFormat="0" applyAlignment="0" applyProtection="0"/>
    <xf numFmtId="0" fontId="15" fillId="28" borderId="3" applyNumberFormat="0" applyAlignment="0" applyProtection="0"/>
    <xf numFmtId="0" fontId="21" fillId="0" borderId="4" applyNumberFormat="0" applyFill="0" applyAlignment="0" applyProtection="0"/>
    <xf numFmtId="0" fontId="15" fillId="20" borderId="3" applyNumberFormat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28" borderId="0" applyNumberFormat="0" applyBorder="0" applyAlignment="0" applyProtection="0"/>
    <xf numFmtId="0" fontId="11" fillId="13" borderId="0" applyNumberFormat="0" applyBorder="0" applyAlignment="0" applyProtection="0"/>
    <xf numFmtId="0" fontId="11" fillId="35" borderId="0" applyNumberFormat="0" applyBorder="0" applyAlignment="0" applyProtection="0"/>
    <xf numFmtId="0" fontId="20" fillId="24" borderId="2" applyNumberFormat="0" applyAlignment="0" applyProtection="0"/>
    <xf numFmtId="0" fontId="43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23" borderId="0" applyNumberFormat="0" applyBorder="0" applyAlignment="0" applyProtection="0"/>
    <xf numFmtId="0" fontId="20" fillId="24" borderId="1" applyNumberFormat="0" applyAlignment="0" applyProtection="0"/>
    <xf numFmtId="0" fontId="29" fillId="0" borderId="8" applyNumberFormat="0" applyFill="0" applyAlignment="0" applyProtection="0"/>
    <xf numFmtId="0" fontId="22" fillId="24" borderId="0" applyNumberFormat="0" applyBorder="0" applyAlignment="0" applyProtection="0"/>
    <xf numFmtId="0" fontId="31" fillId="24" borderId="0" applyNumberFormat="0" applyBorder="0" applyAlignment="0" applyProtection="0"/>
    <xf numFmtId="0" fontId="41" fillId="0" borderId="0"/>
    <xf numFmtId="0" fontId="41" fillId="0" borderId="0"/>
    <xf numFmtId="0" fontId="7" fillId="0" borderId="0"/>
    <xf numFmtId="0" fontId="1" fillId="23" borderId="2" applyNumberFormat="0" applyFont="0" applyAlignment="0" applyProtection="0"/>
    <xf numFmtId="0" fontId="7" fillId="23" borderId="9" applyNumberFormat="0" applyFont="0" applyAlignment="0" applyProtection="0"/>
    <xf numFmtId="0" fontId="23" fillId="26" borderId="10" applyNumberFormat="0" applyAlignment="0" applyProtection="0"/>
    <xf numFmtId="0" fontId="23" fillId="27" borderId="10" applyNumberFormat="0" applyAlignment="0" applyProtection="0"/>
    <xf numFmtId="4" fontId="3" fillId="37" borderId="2" applyNumberFormat="0" applyProtection="0">
      <alignment vertical="center"/>
    </xf>
    <xf numFmtId="4" fontId="32" fillId="37" borderId="11" applyNumberFormat="0" applyProtection="0">
      <alignment vertical="center"/>
    </xf>
    <xf numFmtId="4" fontId="26" fillId="38" borderId="2" applyNumberFormat="0" applyProtection="0">
      <alignment vertical="center"/>
    </xf>
    <xf numFmtId="4" fontId="33" fillId="37" borderId="11" applyNumberFormat="0" applyProtection="0">
      <alignment vertical="center"/>
    </xf>
    <xf numFmtId="4" fontId="3" fillId="38" borderId="2" applyNumberFormat="0" applyProtection="0">
      <alignment horizontal="left" vertical="center" indent="1"/>
    </xf>
    <xf numFmtId="4" fontId="32" fillId="37" borderId="11" applyNumberFormat="0" applyProtection="0">
      <alignment horizontal="left" vertical="center" indent="1"/>
    </xf>
    <xf numFmtId="0" fontId="8" fillId="37" borderId="11" applyNumberFormat="0" applyProtection="0">
      <alignment horizontal="left" vertical="top" indent="1"/>
    </xf>
    <xf numFmtId="0" fontId="32" fillId="37" borderId="11" applyNumberFormat="0" applyProtection="0">
      <alignment horizontal="left" vertical="top" indent="1"/>
    </xf>
    <xf numFmtId="4" fontId="3" fillId="39" borderId="2" applyNumberFormat="0" applyProtection="0">
      <alignment horizontal="left" vertical="center" indent="1"/>
    </xf>
    <xf numFmtId="4" fontId="32" fillId="3" borderId="0" applyNumberFormat="0" applyProtection="0">
      <alignment horizontal="left" vertical="center" indent="1"/>
    </xf>
    <xf numFmtId="4" fontId="3" fillId="40" borderId="2" applyNumberFormat="0" applyProtection="0">
      <alignment horizontal="right" vertical="center"/>
    </xf>
    <xf numFmtId="4" fontId="34" fillId="40" borderId="11" applyNumberFormat="0" applyProtection="0">
      <alignment horizontal="right" vertical="center"/>
    </xf>
    <xf numFmtId="4" fontId="3" fillId="41" borderId="2" applyNumberFormat="0" applyProtection="0">
      <alignment horizontal="right" vertical="center"/>
    </xf>
    <xf numFmtId="4" fontId="34" fillId="42" borderId="11" applyNumberFormat="0" applyProtection="0">
      <alignment horizontal="right" vertical="center"/>
    </xf>
    <xf numFmtId="4" fontId="3" fillId="43" borderId="12" applyNumberFormat="0" applyProtection="0">
      <alignment horizontal="right" vertical="center"/>
    </xf>
    <xf numFmtId="4" fontId="34" fillId="43" borderId="11" applyNumberFormat="0" applyProtection="0">
      <alignment horizontal="right" vertical="center"/>
    </xf>
    <xf numFmtId="4" fontId="3" fillId="10" borderId="2" applyNumberFormat="0" applyProtection="0">
      <alignment horizontal="right" vertical="center"/>
    </xf>
    <xf numFmtId="4" fontId="34" fillId="10" borderId="11" applyNumberFormat="0" applyProtection="0">
      <alignment horizontal="right" vertical="center"/>
    </xf>
    <xf numFmtId="4" fontId="3" fillId="44" borderId="2" applyNumberFormat="0" applyProtection="0">
      <alignment horizontal="right" vertical="center"/>
    </xf>
    <xf numFmtId="4" fontId="34" fillId="44" borderId="11" applyNumberFormat="0" applyProtection="0">
      <alignment horizontal="right" vertical="center"/>
    </xf>
    <xf numFmtId="4" fontId="3" fillId="45" borderId="2" applyNumberFormat="0" applyProtection="0">
      <alignment horizontal="right" vertical="center"/>
    </xf>
    <xf numFmtId="4" fontId="34" fillId="45" borderId="11" applyNumberFormat="0" applyProtection="0">
      <alignment horizontal="right" vertical="center"/>
    </xf>
    <xf numFmtId="4" fontId="3" fillId="7" borderId="2" applyNumberFormat="0" applyProtection="0">
      <alignment horizontal="right" vertical="center"/>
    </xf>
    <xf numFmtId="4" fontId="34" fillId="7" borderId="11" applyNumberFormat="0" applyProtection="0">
      <alignment horizontal="right" vertical="center"/>
    </xf>
    <xf numFmtId="4" fontId="3" fillId="4" borderId="2" applyNumberFormat="0" applyProtection="0">
      <alignment horizontal="right" vertical="center"/>
    </xf>
    <xf numFmtId="4" fontId="34" fillId="4" borderId="11" applyNumberFormat="0" applyProtection="0">
      <alignment horizontal="right" vertical="center"/>
    </xf>
    <xf numFmtId="4" fontId="3" fillId="46" borderId="2" applyNumberFormat="0" applyProtection="0">
      <alignment horizontal="right" vertical="center"/>
    </xf>
    <xf numFmtId="4" fontId="34" fillId="46" borderId="11" applyNumberFormat="0" applyProtection="0">
      <alignment horizontal="right" vertical="center"/>
    </xf>
    <xf numFmtId="4" fontId="3" fillId="47" borderId="12" applyNumberFormat="0" applyProtection="0">
      <alignment horizontal="left" vertical="center" indent="1"/>
    </xf>
    <xf numFmtId="4" fontId="32" fillId="47" borderId="13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34" fillId="5" borderId="0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35" fillId="8" borderId="0" applyNumberFormat="0" applyProtection="0">
      <alignment horizontal="left" vertical="center" indent="1"/>
    </xf>
    <xf numFmtId="4" fontId="3" fillId="3" borderId="2" applyNumberFormat="0" applyProtection="0">
      <alignment horizontal="right" vertical="center"/>
    </xf>
    <xf numFmtId="4" fontId="34" fillId="3" borderId="11" applyNumberFormat="0" applyProtection="0">
      <alignment horizontal="right" vertical="center"/>
    </xf>
    <xf numFmtId="4" fontId="3" fillId="5" borderId="12" applyNumberFormat="0" applyProtection="0">
      <alignment horizontal="left" vertical="center" indent="1"/>
    </xf>
    <xf numFmtId="4" fontId="34" fillId="5" borderId="0" applyNumberFormat="0" applyProtection="0">
      <alignment horizontal="left" vertical="center" indent="1"/>
    </xf>
    <xf numFmtId="4" fontId="3" fillId="3" borderId="12" applyNumberFormat="0" applyProtection="0">
      <alignment horizontal="left" vertical="center" indent="1"/>
    </xf>
    <xf numFmtId="4" fontId="34" fillId="3" borderId="0" applyNumberFormat="0" applyProtection="0">
      <alignment horizontal="left" vertical="center" indent="1"/>
    </xf>
    <xf numFmtId="0" fontId="3" fillId="6" borderId="2" applyNumberFormat="0" applyProtection="0">
      <alignment horizontal="left" vertical="center" indent="1"/>
    </xf>
    <xf numFmtId="0" fontId="7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top" indent="1"/>
    </xf>
    <xf numFmtId="0" fontId="7" fillId="8" borderId="11" applyNumberFormat="0" applyProtection="0">
      <alignment horizontal="left" vertical="top" indent="1"/>
    </xf>
    <xf numFmtId="0" fontId="3" fillId="48" borderId="2" applyNumberFormat="0" applyProtection="0">
      <alignment horizontal="left" vertical="center" indent="1"/>
    </xf>
    <xf numFmtId="0" fontId="7" fillId="3" borderId="11" applyNumberFormat="0" applyProtection="0">
      <alignment horizontal="left" vertical="center" indent="1"/>
    </xf>
    <xf numFmtId="0" fontId="1" fillId="3" borderId="11" applyNumberFormat="0" applyProtection="0">
      <alignment horizontal="left" vertical="top" indent="1"/>
    </xf>
    <xf numFmtId="0" fontId="7" fillId="3" borderId="11" applyNumberFormat="0" applyProtection="0">
      <alignment horizontal="left" vertical="top" indent="1"/>
    </xf>
    <xf numFmtId="0" fontId="3" fillId="49" borderId="2" applyNumberFormat="0" applyProtection="0">
      <alignment horizontal="left" vertical="center" indent="1"/>
    </xf>
    <xf numFmtId="0" fontId="7" fillId="49" borderId="11" applyNumberFormat="0" applyProtection="0">
      <alignment horizontal="left" vertical="center" indent="1"/>
    </xf>
    <xf numFmtId="0" fontId="1" fillId="49" borderId="11" applyNumberFormat="0" applyProtection="0">
      <alignment horizontal="left" vertical="top" indent="1"/>
    </xf>
    <xf numFmtId="0" fontId="7" fillId="49" borderId="11" applyNumberFormat="0" applyProtection="0">
      <alignment horizontal="left" vertical="top" indent="1"/>
    </xf>
    <xf numFmtId="0" fontId="3" fillId="5" borderId="2" applyNumberFormat="0" applyProtection="0">
      <alignment horizontal="left" vertical="center" indent="1"/>
    </xf>
    <xf numFmtId="0" fontId="7" fillId="5" borderId="11" applyNumberFormat="0" applyProtection="0">
      <alignment horizontal="left" vertical="center" indent="1"/>
    </xf>
    <xf numFmtId="0" fontId="1" fillId="5" borderId="11" applyNumberFormat="0" applyProtection="0">
      <alignment horizontal="left" vertical="top" indent="1"/>
    </xf>
    <xf numFmtId="0" fontId="7" fillId="5" borderId="11" applyNumberFormat="0" applyProtection="0">
      <alignment horizontal="left" vertical="top" indent="1"/>
    </xf>
    <xf numFmtId="0" fontId="1" fillId="50" borderId="14" applyNumberFormat="0">
      <protection locked="0"/>
    </xf>
    <xf numFmtId="0" fontId="7" fillId="50" borderId="15" applyNumberFormat="0">
      <protection locked="0"/>
    </xf>
    <xf numFmtId="0" fontId="4" fillId="8" borderId="16" applyBorder="0"/>
    <xf numFmtId="4" fontId="5" fillId="51" borderId="11" applyNumberFormat="0" applyProtection="0">
      <alignment vertical="center"/>
    </xf>
    <xf numFmtId="4" fontId="34" fillId="51" borderId="11" applyNumberFormat="0" applyProtection="0">
      <alignment vertical="center"/>
    </xf>
    <xf numFmtId="4" fontId="26" fillId="52" borderId="15" applyNumberFormat="0" applyProtection="0">
      <alignment vertical="center"/>
    </xf>
    <xf numFmtId="4" fontId="36" fillId="51" borderId="11" applyNumberFormat="0" applyProtection="0">
      <alignment vertical="center"/>
    </xf>
    <xf numFmtId="4" fontId="5" fillId="6" borderId="11" applyNumberFormat="0" applyProtection="0">
      <alignment horizontal="left" vertical="center" indent="1"/>
    </xf>
    <xf numFmtId="4" fontId="34" fillId="51" borderId="11" applyNumberFormat="0" applyProtection="0">
      <alignment horizontal="left" vertical="center" indent="1"/>
    </xf>
    <xf numFmtId="0" fontId="5" fillId="51" borderId="11" applyNumberFormat="0" applyProtection="0">
      <alignment horizontal="left" vertical="top" indent="1"/>
    </xf>
    <xf numFmtId="0" fontId="34" fillId="51" borderId="11" applyNumberFormat="0" applyProtection="0">
      <alignment horizontal="left" vertical="top" indent="1"/>
    </xf>
    <xf numFmtId="4" fontId="3" fillId="0" borderId="2" applyNumberFormat="0" applyProtection="0">
      <alignment horizontal="right" vertical="center"/>
    </xf>
    <xf numFmtId="4" fontId="34" fillId="5" borderId="11" applyNumberFormat="0" applyProtection="0">
      <alignment horizontal="right" vertical="center"/>
    </xf>
    <xf numFmtId="4" fontId="26" fillId="53" borderId="2" applyNumberFormat="0" applyProtection="0">
      <alignment horizontal="right" vertical="center"/>
    </xf>
    <xf numFmtId="4" fontId="36" fillId="5" borderId="11" applyNumberFormat="0" applyProtection="0">
      <alignment horizontal="right" vertical="center"/>
    </xf>
    <xf numFmtId="4" fontId="3" fillId="39" borderId="2" applyNumberFormat="0" applyProtection="0">
      <alignment horizontal="left" vertical="center" indent="1"/>
    </xf>
    <xf numFmtId="4" fontId="34" fillId="3" borderId="11" applyNumberFormat="0" applyProtection="0">
      <alignment horizontal="left" vertical="center" indent="1"/>
    </xf>
    <xf numFmtId="0" fontId="5" fillId="3" borderId="11" applyNumberFormat="0" applyProtection="0">
      <alignment horizontal="left" vertical="top" indent="1"/>
    </xf>
    <xf numFmtId="0" fontId="34" fillId="3" borderId="11" applyNumberFormat="0" applyProtection="0">
      <alignment horizontal="left" vertical="top" indent="1"/>
    </xf>
    <xf numFmtId="4" fontId="9" fillId="54" borderId="12" applyNumberFormat="0" applyProtection="0">
      <alignment horizontal="left" vertical="center" indent="1"/>
    </xf>
    <xf numFmtId="4" fontId="37" fillId="54" borderId="0" applyNumberFormat="0" applyProtection="0">
      <alignment horizontal="left" vertical="center" indent="1"/>
    </xf>
    <xf numFmtId="0" fontId="3" fillId="55" borderId="15"/>
    <xf numFmtId="4" fontId="10" fillId="50" borderId="2" applyNumberFormat="0" applyProtection="0">
      <alignment horizontal="right" vertical="center"/>
    </xf>
    <xf numFmtId="4" fontId="38" fillId="5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6" fillId="0" borderId="19" applyNumberFormat="0" applyFill="0" applyAlignment="0" applyProtection="0"/>
    <xf numFmtId="0" fontId="39" fillId="0" borderId="0" applyNumberFormat="0" applyFill="0" applyBorder="0" applyAlignment="0" applyProtection="0"/>
  </cellStyleXfs>
  <cellXfs count="91">
    <xf numFmtId="0" fontId="0" fillId="2" borderId="0" xfId="0"/>
    <xf numFmtId="0" fontId="1" fillId="2" borderId="0" xfId="0" applyFont="1"/>
    <xf numFmtId="0" fontId="6" fillId="2" borderId="0" xfId="0" applyFont="1"/>
    <xf numFmtId="0" fontId="4" fillId="9" borderId="20" xfId="111" applyFill="1" applyBorder="1"/>
    <xf numFmtId="0" fontId="4" fillId="9" borderId="21" xfId="111" applyFill="1" applyBorder="1"/>
    <xf numFmtId="0" fontId="0" fillId="56" borderId="22" xfId="0" applyFill="1" applyBorder="1"/>
    <xf numFmtId="0" fontId="0" fillId="56" borderId="22" xfId="0" applyFill="1" applyBorder="1" applyAlignment="1">
      <alignment vertical="center"/>
    </xf>
    <xf numFmtId="0" fontId="0" fillId="56" borderId="23" xfId="0" applyFill="1" applyBorder="1"/>
    <xf numFmtId="0" fontId="2" fillId="9" borderId="16" xfId="111" applyFont="1" applyFill="1" applyBorder="1"/>
    <xf numFmtId="0" fontId="0" fillId="53" borderId="24" xfId="0" applyFill="1" applyBorder="1"/>
    <xf numFmtId="0" fontId="0" fillId="53" borderId="20" xfId="0" applyFill="1" applyBorder="1"/>
    <xf numFmtId="0" fontId="0" fillId="53" borderId="0" xfId="0" applyFill="1"/>
    <xf numFmtId="0" fontId="0" fillId="53" borderId="25" xfId="0" applyFill="1" applyBorder="1"/>
    <xf numFmtId="0" fontId="4" fillId="56" borderId="22" xfId="0" applyFont="1" applyFill="1" applyBorder="1" applyAlignment="1">
      <alignment horizontal="right" vertical="center"/>
    </xf>
    <xf numFmtId="0" fontId="2" fillId="57" borderId="0" xfId="0" applyFont="1" applyFill="1"/>
    <xf numFmtId="0" fontId="0" fillId="56" borderId="22" xfId="0" quotePrefix="1" applyFill="1" applyBorder="1" applyAlignment="1">
      <alignment vertical="center"/>
    </xf>
    <xf numFmtId="0" fontId="0" fillId="2" borderId="0" xfId="0" quotePrefix="1"/>
    <xf numFmtId="0" fontId="3" fillId="39" borderId="2" xfId="61" quotePrefix="1" applyNumberFormat="1">
      <alignment horizontal="left" vertical="center" indent="1"/>
    </xf>
    <xf numFmtId="0" fontId="3" fillId="39" borderId="2" xfId="124" quotePrefix="1" applyNumberFormat="1">
      <alignment horizontal="left" vertical="center" indent="1"/>
    </xf>
    <xf numFmtId="3" fontId="3" fillId="0" borderId="2" xfId="120" applyNumberFormat="1">
      <alignment horizontal="right" vertical="center"/>
    </xf>
    <xf numFmtId="164" fontId="3" fillId="0" borderId="2" xfId="120" applyNumberFormat="1">
      <alignment horizontal="right" vertical="center"/>
    </xf>
    <xf numFmtId="165" fontId="3" fillId="0" borderId="2" xfId="120" applyNumberFormat="1">
      <alignment horizontal="right" vertical="center"/>
    </xf>
    <xf numFmtId="166" fontId="3" fillId="0" borderId="2" xfId="120" applyNumberFormat="1">
      <alignment horizontal="right" vertical="center"/>
    </xf>
    <xf numFmtId="49" fontId="0" fillId="53" borderId="26" xfId="0" applyNumberFormat="1" applyFill="1" applyBorder="1"/>
    <xf numFmtId="49" fontId="0" fillId="53" borderId="27" xfId="0" applyNumberFormat="1" applyFill="1" applyBorder="1"/>
    <xf numFmtId="49" fontId="0" fillId="53" borderId="28" xfId="0" applyNumberFormat="1" applyFill="1" applyBorder="1"/>
    <xf numFmtId="0" fontId="0" fillId="53" borderId="29" xfId="0" applyFill="1" applyBorder="1"/>
    <xf numFmtId="0" fontId="0" fillId="53" borderId="25" xfId="0" quotePrefix="1" applyFill="1" applyBorder="1"/>
    <xf numFmtId="0" fontId="0" fillId="53" borderId="30" xfId="0" quotePrefix="1" applyFill="1" applyBorder="1"/>
    <xf numFmtId="0" fontId="0" fillId="53" borderId="31" xfId="0" applyFill="1" applyBorder="1"/>
    <xf numFmtId="0" fontId="0" fillId="53" borderId="0" xfId="0" quotePrefix="1" applyFill="1"/>
    <xf numFmtId="0" fontId="0" fillId="53" borderId="16" xfId="0" applyFill="1" applyBorder="1"/>
    <xf numFmtId="0" fontId="0" fillId="53" borderId="20" xfId="0" quotePrefix="1" applyFill="1" applyBorder="1"/>
    <xf numFmtId="0" fontId="0" fillId="53" borderId="21" xfId="0" quotePrefix="1" applyFill="1" applyBorder="1"/>
    <xf numFmtId="0" fontId="0" fillId="53" borderId="32" xfId="0" quotePrefix="1" applyFill="1" applyBorder="1"/>
    <xf numFmtId="167" fontId="3" fillId="0" borderId="2" xfId="120" applyNumberFormat="1">
      <alignment horizontal="right" vertical="center"/>
    </xf>
    <xf numFmtId="0" fontId="3" fillId="6" borderId="2" xfId="93" quotePrefix="1" applyAlignment="1">
      <alignment horizontal="left" vertical="center" indent="2"/>
    </xf>
    <xf numFmtId="0" fontId="0" fillId="0" borderId="0" xfId="0" applyFill="1"/>
    <xf numFmtId="0" fontId="7" fillId="0" borderId="0" xfId="48"/>
    <xf numFmtId="0" fontId="44" fillId="0" borderId="0" xfId="48" quotePrefix="1" applyFont="1"/>
    <xf numFmtId="4" fontId="44" fillId="0" borderId="0" xfId="48" applyNumberFormat="1" applyFont="1"/>
    <xf numFmtId="0" fontId="44" fillId="58" borderId="0" xfId="48" applyFont="1" applyFill="1"/>
    <xf numFmtId="0" fontId="44" fillId="0" borderId="0" xfId="48" applyFont="1"/>
    <xf numFmtId="0" fontId="7" fillId="0" borderId="33" xfId="48" applyBorder="1"/>
    <xf numFmtId="0" fontId="7" fillId="0" borderId="34" xfId="48" applyBorder="1"/>
    <xf numFmtId="4" fontId="7" fillId="0" borderId="0" xfId="48" applyNumberFormat="1"/>
    <xf numFmtId="0" fontId="45" fillId="0" borderId="0" xfId="46" applyFont="1" applyAlignment="1">
      <alignment horizontal="justify" vertical="center" wrapText="1"/>
    </xf>
    <xf numFmtId="0" fontId="45" fillId="0" borderId="35" xfId="46" applyFont="1" applyBorder="1" applyAlignment="1">
      <alignment horizontal="justify" vertical="center" wrapText="1"/>
    </xf>
    <xf numFmtId="4" fontId="2" fillId="0" borderId="0" xfId="48" applyNumberFormat="1" applyFont="1"/>
    <xf numFmtId="0" fontId="46" fillId="0" borderId="36" xfId="46" applyFont="1" applyBorder="1" applyAlignment="1">
      <alignment horizontal="left" vertical="center" wrapText="1"/>
    </xf>
    <xf numFmtId="0" fontId="46" fillId="0" borderId="37" xfId="46" applyFont="1" applyBorder="1" applyAlignment="1">
      <alignment horizontal="justify" vertical="center" wrapText="1"/>
    </xf>
    <xf numFmtId="0" fontId="47" fillId="0" borderId="37" xfId="46" applyFont="1" applyBorder="1" applyAlignment="1">
      <alignment horizontal="justify" vertical="center" wrapText="1"/>
    </xf>
    <xf numFmtId="0" fontId="7" fillId="0" borderId="38" xfId="48" applyBorder="1"/>
    <xf numFmtId="0" fontId="45" fillId="0" borderId="35" xfId="46" applyFont="1" applyBorder="1" applyAlignment="1">
      <alignment horizontal="justify" vertical="center"/>
    </xf>
    <xf numFmtId="0" fontId="45" fillId="0" borderId="0" xfId="46" applyFont="1" applyAlignment="1">
      <alignment horizontal="justify" vertical="center"/>
    </xf>
    <xf numFmtId="0" fontId="48" fillId="0" borderId="0" xfId="0" applyFont="1" applyFill="1"/>
    <xf numFmtId="0" fontId="49" fillId="0" borderId="0" xfId="48" quotePrefix="1" applyFont="1"/>
    <xf numFmtId="4" fontId="49" fillId="0" borderId="0" xfId="48" quotePrefix="1" applyNumberFormat="1" applyFont="1"/>
    <xf numFmtId="0" fontId="49" fillId="58" borderId="0" xfId="48" applyFont="1" applyFill="1"/>
    <xf numFmtId="0" fontId="49" fillId="0" borderId="0" xfId="48" applyFont="1"/>
    <xf numFmtId="0" fontId="50" fillId="0" borderId="0" xfId="0" applyFont="1" applyFill="1"/>
    <xf numFmtId="0" fontId="51" fillId="0" borderId="35" xfId="46" applyFont="1" applyBorder="1" applyAlignment="1">
      <alignment horizontal="left" vertical="center" wrapText="1"/>
    </xf>
    <xf numFmtId="0" fontId="51" fillId="0" borderId="0" xfId="46" applyFont="1" applyAlignment="1">
      <alignment horizontal="center" vertical="center" wrapText="1"/>
    </xf>
    <xf numFmtId="0" fontId="51" fillId="0" borderId="0" xfId="46" applyFont="1" applyAlignment="1">
      <alignment horizontal="left" vertical="center" wrapText="1"/>
    </xf>
    <xf numFmtId="0" fontId="51" fillId="0" borderId="39" xfId="46" applyFont="1" applyBorder="1" applyAlignment="1">
      <alignment horizontal="center" vertical="center" wrapText="1"/>
    </xf>
    <xf numFmtId="0" fontId="51" fillId="0" borderId="35" xfId="46" applyFont="1" applyBorder="1" applyAlignment="1">
      <alignment horizontal="justify" vertical="center" wrapText="1"/>
    </xf>
    <xf numFmtId="0" fontId="51" fillId="0" borderId="0" xfId="46" applyFont="1" applyAlignment="1">
      <alignment horizontal="justify" vertical="center" wrapText="1"/>
    </xf>
    <xf numFmtId="0" fontId="7" fillId="0" borderId="0" xfId="0" applyFont="1" applyFill="1"/>
    <xf numFmtId="0" fontId="51" fillId="0" borderId="0" xfId="46" applyFont="1" applyAlignment="1">
      <alignment horizontal="justify" vertical="top" wrapText="1"/>
    </xf>
    <xf numFmtId="14" fontId="44" fillId="0" borderId="0" xfId="48" applyNumberFormat="1" applyFont="1"/>
    <xf numFmtId="1" fontId="44" fillId="0" borderId="0" xfId="48" applyNumberFormat="1" applyFont="1"/>
    <xf numFmtId="2" fontId="44" fillId="0" borderId="0" xfId="48" applyNumberFormat="1" applyFont="1"/>
    <xf numFmtId="14" fontId="50" fillId="0" borderId="0" xfId="0" applyNumberFormat="1" applyFont="1" applyFill="1"/>
    <xf numFmtId="0" fontId="7" fillId="59" borderId="33" xfId="48" applyFill="1" applyBorder="1"/>
    <xf numFmtId="0" fontId="7" fillId="59" borderId="34" xfId="48" applyFill="1" applyBorder="1"/>
    <xf numFmtId="4" fontId="0" fillId="0" borderId="0" xfId="0" applyNumberFormat="1" applyFill="1"/>
    <xf numFmtId="0" fontId="7" fillId="59" borderId="38" xfId="48" applyFill="1" applyBorder="1"/>
    <xf numFmtId="0" fontId="52" fillId="59" borderId="40" xfId="48" applyFont="1" applyFill="1" applyBorder="1" applyAlignment="1">
      <alignment horizontal="center"/>
    </xf>
    <xf numFmtId="0" fontId="7" fillId="59" borderId="39" xfId="48" applyFill="1" applyBorder="1" applyAlignment="1">
      <alignment horizontal="center"/>
    </xf>
    <xf numFmtId="0" fontId="53" fillId="59" borderId="35" xfId="48" applyFont="1" applyFill="1" applyBorder="1" applyAlignment="1">
      <alignment horizontal="center"/>
    </xf>
    <xf numFmtId="0" fontId="53" fillId="59" borderId="0" xfId="48" applyFont="1" applyFill="1" applyAlignment="1">
      <alignment horizontal="center"/>
    </xf>
    <xf numFmtId="0" fontId="51" fillId="59" borderId="35" xfId="48" applyFont="1" applyFill="1" applyBorder="1" applyAlignment="1">
      <alignment horizontal="center"/>
    </xf>
    <xf numFmtId="0" fontId="51" fillId="59" borderId="0" xfId="48" applyFont="1" applyFill="1" applyAlignment="1">
      <alignment horizontal="center"/>
    </xf>
    <xf numFmtId="0" fontId="27" fillId="59" borderId="36" xfId="46" applyFont="1" applyFill="1" applyBorder="1" applyAlignment="1">
      <alignment horizontal="center" vertical="center" wrapText="1"/>
    </xf>
    <xf numFmtId="0" fontId="27" fillId="59" borderId="37" xfId="46" applyFont="1" applyFill="1" applyBorder="1" applyAlignment="1">
      <alignment horizontal="center" vertical="center" wrapText="1"/>
    </xf>
    <xf numFmtId="0" fontId="54" fillId="59" borderId="35" xfId="48" applyFont="1" applyFill="1" applyBorder="1" applyAlignment="1">
      <alignment horizontal="center" vertical="center"/>
    </xf>
    <xf numFmtId="0" fontId="54" fillId="59" borderId="0" xfId="48" applyFont="1" applyFill="1" applyAlignment="1">
      <alignment horizontal="center" vertical="center"/>
    </xf>
    <xf numFmtId="0" fontId="54" fillId="59" borderId="34" xfId="48" applyFont="1" applyFill="1" applyBorder="1" applyAlignment="1">
      <alignment horizontal="center" vertical="center"/>
    </xf>
    <xf numFmtId="0" fontId="40" fillId="59" borderId="40" xfId="48" applyFont="1" applyFill="1" applyBorder="1" applyAlignment="1">
      <alignment horizontal="center" vertical="center"/>
    </xf>
    <xf numFmtId="0" fontId="40" fillId="59" borderId="39" xfId="48" applyFont="1" applyFill="1" applyBorder="1" applyAlignment="1">
      <alignment horizontal="center" vertical="center"/>
    </xf>
    <xf numFmtId="0" fontId="40" fillId="59" borderId="33" xfId="48" applyFont="1" applyFill="1" applyBorder="1" applyAlignment="1">
      <alignment horizontal="center" vertical="center"/>
    </xf>
  </cellXfs>
  <cellStyles count="140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Bad 2" xfId="19"/>
    <cellStyle name="Calculation 2" xfId="20"/>
    <cellStyle name="Cálculo" xfId="21" builtinId="22" customBuiltin="1"/>
    <cellStyle name="Celda de comprobación" xfId="22" builtinId="23" customBuiltin="1"/>
    <cellStyle name="Celda vinculada" xfId="23" builtinId="24" customBuiltin="1"/>
    <cellStyle name="Check Cell 2" xfId="24"/>
    <cellStyle name="Emphasis 1" xfId="25"/>
    <cellStyle name="Emphasis 2" xfId="26"/>
    <cellStyle name="Emphasis 3" xfId="27"/>
    <cellStyle name="Encabezado 1" xfId="28" builtinId="16" customBuiltin="1"/>
    <cellStyle name="Encabezado 4" xfId="29" builtinId="19" customBuiltin="1"/>
    <cellStyle name="Énfasis1" xfId="30" builtinId="29" customBuiltin="1"/>
    <cellStyle name="Énfasis2" xfId="31" builtinId="33" customBuiltin="1"/>
    <cellStyle name="Énfasis3" xfId="32" builtinId="37" customBuiltin="1"/>
    <cellStyle name="Énfasis4" xfId="33" builtinId="41" customBuiltin="1"/>
    <cellStyle name="Énfasis5" xfId="34" builtinId="45" customBuiltin="1"/>
    <cellStyle name="Énfasis6" xfId="35" builtinId="49" customBuiltin="1"/>
    <cellStyle name="Entrada" xfId="36" builtinId="20" customBuiltin="1"/>
    <cellStyle name="Explanatory Text 2" xfId="37"/>
    <cellStyle name="Good 2" xfId="38"/>
    <cellStyle name="Heading 2 2" xfId="39"/>
    <cellStyle name="Heading 3 2" xfId="40"/>
    <cellStyle name="Incorrecto" xfId="41" builtinId="27" customBuiltin="1"/>
    <cellStyle name="Input 2" xfId="42"/>
    <cellStyle name="Linked Cell 2" xfId="43"/>
    <cellStyle name="Neutral" xfId="44" builtinId="28" customBuiltin="1"/>
    <cellStyle name="Neutral 2" xfId="45"/>
    <cellStyle name="Normal" xfId="0" builtinId="0"/>
    <cellStyle name="Normal 2" xfId="46"/>
    <cellStyle name="Normal 2 2" xfId="47"/>
    <cellStyle name="Normal 3" xfId="48"/>
    <cellStyle name="Notas" xfId="49" builtinId="10" customBuiltin="1"/>
    <cellStyle name="Note 2" xfId="50"/>
    <cellStyle name="Output 2" xfId="51"/>
    <cellStyle name="Salida" xfId="52" builtinId="21" customBuiltin="1"/>
    <cellStyle name="SAPBEXaggData" xfId="53"/>
    <cellStyle name="SAPBEXaggData 2" xfId="54"/>
    <cellStyle name="SAPBEXaggDataEmph" xfId="55"/>
    <cellStyle name="SAPBEXaggDataEmph 2" xfId="56"/>
    <cellStyle name="SAPBEXaggItem" xfId="57"/>
    <cellStyle name="SAPBEXaggItem 2" xfId="58"/>
    <cellStyle name="SAPBEXaggItemX" xfId="59"/>
    <cellStyle name="SAPBEXaggItemX 2" xfId="60"/>
    <cellStyle name="SAPBEXchaText" xfId="61"/>
    <cellStyle name="SAPBEXchaText 2" xfId="62"/>
    <cellStyle name="SAPBEXexcBad7" xfId="63"/>
    <cellStyle name="SAPBEXexcBad7 2" xfId="64"/>
    <cellStyle name="SAPBEXexcBad8" xfId="65"/>
    <cellStyle name="SAPBEXexcBad8 2" xfId="66"/>
    <cellStyle name="SAPBEXexcBad9" xfId="67"/>
    <cellStyle name="SAPBEXexcBad9 2" xfId="68"/>
    <cellStyle name="SAPBEXexcCritical4" xfId="69"/>
    <cellStyle name="SAPBEXexcCritical4 2" xfId="70"/>
    <cellStyle name="SAPBEXexcCritical5" xfId="71"/>
    <cellStyle name="SAPBEXexcCritical5 2" xfId="72"/>
    <cellStyle name="SAPBEXexcCritical6" xfId="73"/>
    <cellStyle name="SAPBEXexcCritical6 2" xfId="74"/>
    <cellStyle name="SAPBEXexcGood1" xfId="75"/>
    <cellStyle name="SAPBEXexcGood1 2" xfId="76"/>
    <cellStyle name="SAPBEXexcGood2" xfId="77"/>
    <cellStyle name="SAPBEXexcGood2 2" xfId="78"/>
    <cellStyle name="SAPBEXexcGood3" xfId="79"/>
    <cellStyle name="SAPBEXexcGood3 2" xfId="80"/>
    <cellStyle name="SAPBEXfilterDrill" xfId="81"/>
    <cellStyle name="SAPBEXfilterDrill 2" xfId="82"/>
    <cellStyle name="SAPBEXfilterItem" xfId="83"/>
    <cellStyle name="SAPBEXfilterItem 2" xfId="84"/>
    <cellStyle name="SAPBEXfilterText" xfId="85"/>
    <cellStyle name="SAPBEXfilterText 2" xfId="86"/>
    <cellStyle name="SAPBEXformats" xfId="87"/>
    <cellStyle name="SAPBEXformats 2" xfId="88"/>
    <cellStyle name="SAPBEXheaderItem" xfId="89"/>
    <cellStyle name="SAPBEXheaderItem 2" xfId="90"/>
    <cellStyle name="SAPBEXheaderText" xfId="91"/>
    <cellStyle name="SAPBEXheaderText 2" xfId="92"/>
    <cellStyle name="SAPBEXHLevel0" xfId="93"/>
    <cellStyle name="SAPBEXHLevel0 2" xfId="94"/>
    <cellStyle name="SAPBEXHLevel0X" xfId="95"/>
    <cellStyle name="SAPBEXHLevel0X 2" xfId="96"/>
    <cellStyle name="SAPBEXHLevel1" xfId="97"/>
    <cellStyle name="SAPBEXHLevel1 2" xfId="98"/>
    <cellStyle name="SAPBEXHLevel1X" xfId="99"/>
    <cellStyle name="SAPBEXHLevel1X 2" xfId="100"/>
    <cellStyle name="SAPBEXHLevel2" xfId="101"/>
    <cellStyle name="SAPBEXHLevel2 2" xfId="102"/>
    <cellStyle name="SAPBEXHLevel2X" xfId="103"/>
    <cellStyle name="SAPBEXHLevel2X 2" xfId="104"/>
    <cellStyle name="SAPBEXHLevel3" xfId="105"/>
    <cellStyle name="SAPBEXHLevel3 2" xfId="106"/>
    <cellStyle name="SAPBEXHLevel3X" xfId="107"/>
    <cellStyle name="SAPBEXHLevel3X 2" xfId="108"/>
    <cellStyle name="SAPBEXinputData" xfId="109"/>
    <cellStyle name="SAPBEXinputData 2" xfId="110"/>
    <cellStyle name="SAPBEXItemHeader" xfId="111"/>
    <cellStyle name="SAPBEXresData" xfId="112"/>
    <cellStyle name="SAPBEXresData 2" xfId="113"/>
    <cellStyle name="SAPBEXresDataEmph" xfId="114"/>
    <cellStyle name="SAPBEXresDataEmph 2" xfId="115"/>
    <cellStyle name="SAPBEXresItem" xfId="116"/>
    <cellStyle name="SAPBEXresItem 2" xfId="117"/>
    <cellStyle name="SAPBEXresItemX" xfId="118"/>
    <cellStyle name="SAPBEXresItemX 2" xfId="119"/>
    <cellStyle name="SAPBEXstdData" xfId="120"/>
    <cellStyle name="SAPBEXstdData 2" xfId="121"/>
    <cellStyle name="SAPBEXstdDataEmph" xfId="122"/>
    <cellStyle name="SAPBEXstdDataEmph 2" xfId="123"/>
    <cellStyle name="SAPBEXstdItem" xfId="124"/>
    <cellStyle name="SAPBEXstdItem 2" xfId="125"/>
    <cellStyle name="SAPBEXstdItemX" xfId="126"/>
    <cellStyle name="SAPBEXstdItemX 2" xfId="127"/>
    <cellStyle name="SAPBEXtitle" xfId="128"/>
    <cellStyle name="SAPBEXtitle 2" xfId="129"/>
    <cellStyle name="SAPBEXunassignedItem" xfId="130"/>
    <cellStyle name="SAPBEXundefined" xfId="131"/>
    <cellStyle name="SAPBEXundefined 2" xfId="132"/>
    <cellStyle name="Sheet Title" xfId="133"/>
    <cellStyle name="Texto de advertencia" xfId="134" builtinId="11" customBuiltin="1"/>
    <cellStyle name="Title 2" xfId="135"/>
    <cellStyle name="Título 2" xfId="136" builtinId="17" customBuiltin="1"/>
    <cellStyle name="Título 3" xfId="137" builtinId="18" customBuiltin="1"/>
    <cellStyle name="Total" xfId="138" builtinId="25" customBuiltin="1"/>
    <cellStyle name="Warning Text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04-43EF-B42C-D993551B3542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04-43EF-B42C-D993551B3542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3586156919.5999999</c:v>
                </c:pt>
                <c:pt idx="3" formatCode="#,##0.00\ &quot;MXN&quot;">
                  <c:v>715476021.80999994</c:v>
                </c:pt>
                <c:pt idx="4" formatCode="#,##0.00\ &quot;MXN&quot;">
                  <c:v>875763405.83000004</c:v>
                </c:pt>
                <c:pt idx="6" formatCode="#,##0.00\ &quot;MXN&quot;">
                  <c:v>557529887.59000003</c:v>
                </c:pt>
                <c:pt idx="7" formatCode="#,##0.00\ &quot;MXN&quot;">
                  <c:v>1437358598.3699999</c:v>
                </c:pt>
                <c:pt idx="9" formatCode="#,##0.00\ &quot;MXN&quot;">
                  <c:v>29006</c:v>
                </c:pt>
                <c:pt idx="10" formatCode="#,##0.00\ &quot;MXN&quot;">
                  <c:v>3469876971.1799998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2690303808.1300001</c:v>
                </c:pt>
                <c:pt idx="14" formatCode="#,##0.00\ &quot;MXN&quot;">
                  <c:v>7313.43</c:v>
                </c:pt>
                <c:pt idx="15" formatCode="#,##0.00\ &quot;MXN&quot;">
                  <c:v>53153446.189999998</c:v>
                </c:pt>
                <c:pt idx="16" formatCode="#,##0.00\ &quot;MXN&quot;">
                  <c:v>37990558.299999997</c:v>
                </c:pt>
                <c:pt idx="17" formatCode="#,##0.00\ &quot;MXN&quot;">
                  <c:v>688382343.15999997</c:v>
                </c:pt>
                <c:pt idx="18" formatCode="#,##0.00\ &quot;MXN&quot;">
                  <c:v>406973358.93000001</c:v>
                </c:pt>
                <c:pt idx="22" formatCode="#,##0.00\ &quot;MXN&quot;">
                  <c:v>406973358.93000001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7463494069.9200001</c:v>
                </c:pt>
                <c:pt idx="40">
                  <c:v>0</c:v>
                </c:pt>
                <c:pt idx="41" formatCode="#,##0.00\ &quot;MXN&quot;">
                  <c:v>28487285768.540001</c:v>
                </c:pt>
                <c:pt idx="42" formatCode="#,##0.00\ &quot;MXN&quot;">
                  <c:v>180010314.5</c:v>
                </c:pt>
                <c:pt idx="43" formatCode="#,##0.00\ &quot;MXN&quot;">
                  <c:v>41125233107.849998</c:v>
                </c:pt>
                <c:pt idx="44" formatCode="#,##0.00\ &quot;MXN&quot;">
                  <c:v>4520803424.3599997</c:v>
                </c:pt>
                <c:pt idx="45" formatCode="#,##0.00\ &quot;MXN&quot;">
                  <c:v>181642757.58000001</c:v>
                </c:pt>
                <c:pt idx="46" formatCode="#,##0.00\ &quot;MXN&quot;">
                  <c:v>-1667753440.8699999</c:v>
                </c:pt>
                <c:pt idx="47" formatCode="#,##0.00\ &quot;MXN&quot;">
                  <c:v>32457644.670000002</c:v>
                </c:pt>
                <c:pt idx="50" formatCode="#,##0.00\ &quot;MXN&quot;">
                  <c:v>72859679576.630005</c:v>
                </c:pt>
                <c:pt idx="51" formatCode="#,##0.00\ &quot;MXN&quot;">
                  <c:v>80323173646.550003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04-43EF-B42C-D993551B3542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2697592194.3099999</c:v>
                </c:pt>
                <c:pt idx="3" formatCode="#,##0.00\ &quot;MXN&quot;">
                  <c:v>654951530.98000002</c:v>
                </c:pt>
                <c:pt idx="4" formatCode="#,##0.00\ &quot;MXN&quot;">
                  <c:v>53698553.210000001</c:v>
                </c:pt>
                <c:pt idx="6" formatCode="#,##0.00\ &quot;MXN&quot;">
                  <c:v>356184486</c:v>
                </c:pt>
                <c:pt idx="7" formatCode="#,##0.00\ &quot;MXN&quot;">
                  <c:v>1632728618.1199999</c:v>
                </c:pt>
                <c:pt idx="9" formatCode="#,##0.00\ &quot;MXN&quot;">
                  <c:v>29006</c:v>
                </c:pt>
                <c:pt idx="10" formatCode="#,##0.00\ &quot;MXN&quot;">
                  <c:v>1332014663.8499999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528200041.80000001</c:v>
                </c:pt>
                <c:pt idx="14" formatCode="#,##0.00\ &quot;MXN&quot;">
                  <c:v>70695.61</c:v>
                </c:pt>
                <c:pt idx="15" formatCode="#,##0.00\ &quot;MXN&quot;">
                  <c:v>53103036.469999999</c:v>
                </c:pt>
                <c:pt idx="16" formatCode="#,##0.00\ &quot;MXN&quot;">
                  <c:v>28935986.23</c:v>
                </c:pt>
                <c:pt idx="17" formatCode="#,##0.00\ &quot;MXN&quot;">
                  <c:v>721665401.76999998</c:v>
                </c:pt>
                <c:pt idx="18" formatCode="#,##0.00\ &quot;MXN&quot;">
                  <c:v>366264146.16000003</c:v>
                </c:pt>
                <c:pt idx="22" formatCode="#,##0.00\ &quot;MXN&quot;">
                  <c:v>366264146.16000003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4396357824.5299997</c:v>
                </c:pt>
                <c:pt idx="40">
                  <c:v>0</c:v>
                </c:pt>
                <c:pt idx="41" formatCode="#,##0.00\ &quot;MXN&quot;">
                  <c:v>29985063111.560001</c:v>
                </c:pt>
                <c:pt idx="42" formatCode="#,##0.00\ &quot;MXN&quot;">
                  <c:v>180010314.5</c:v>
                </c:pt>
                <c:pt idx="43" formatCode="#,##0.00\ &quot;MXN&quot;">
                  <c:v>39321007144.290001</c:v>
                </c:pt>
                <c:pt idx="44" formatCode="#,##0.00\ &quot;MXN&quot;">
                  <c:v>4437570170.1599998</c:v>
                </c:pt>
                <c:pt idx="45" formatCode="#,##0.00\ &quot;MXN&quot;">
                  <c:v>176996568.83000001</c:v>
                </c:pt>
                <c:pt idx="46" formatCode="#,##0.00\ &quot;MXN&quot;">
                  <c:v>-1159135562.1900001</c:v>
                </c:pt>
                <c:pt idx="47" formatCode="#,##0.00\ &quot;MXN&quot;">
                  <c:v>32457644.670000002</c:v>
                </c:pt>
                <c:pt idx="50" formatCode="#,##0.00\ &quot;MXN&quot;">
                  <c:v>72973969391.820007</c:v>
                </c:pt>
                <c:pt idx="51" formatCode="#,##0.00\ &quot;MXN&quot;">
                  <c:v>77370327216.350006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04-43EF-B42C-D993551B3542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2312962302.6500001</c:v>
                </c:pt>
                <c:pt idx="3" formatCode="#,##0.00\ &quot;MXN&quot;">
                  <c:v>774557620.48000002</c:v>
                </c:pt>
                <c:pt idx="4" formatCode="#,##0.00\ &quot;MXN&quot;">
                  <c:v>153507474.62</c:v>
                </c:pt>
                <c:pt idx="6" formatCode="#,##0.00\ &quot;MXN&quot;">
                  <c:v>570579785.46000004</c:v>
                </c:pt>
                <c:pt idx="7" formatCode="#,##0.00\ &quot;MXN&quot;">
                  <c:v>814288416.09000003</c:v>
                </c:pt>
                <c:pt idx="9" formatCode="#,##0.00\ &quot;MXN&quot;">
                  <c:v>29006</c:v>
                </c:pt>
                <c:pt idx="10" formatCode="#,##0.00\ &quot;MXN&quot;">
                  <c:v>2960510197.0700002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2180689883.8000002</c:v>
                </c:pt>
                <c:pt idx="14" formatCode="#,##0.00\ &quot;MXN&quot;">
                  <c:v>-78910.75</c:v>
                </c:pt>
                <c:pt idx="15" formatCode="#,##0.00\ &quot;MXN&quot;">
                  <c:v>53139450.299999997</c:v>
                </c:pt>
                <c:pt idx="16" formatCode="#,##0.00\ &quot;MXN&quot;">
                  <c:v>37990558.299999997</c:v>
                </c:pt>
                <c:pt idx="17" formatCode="#,##0.00\ &quot;MXN&quot;">
                  <c:v>688729713.45000005</c:v>
                </c:pt>
                <c:pt idx="18" formatCode="#,##0.00\ &quot;MXN&quot;">
                  <c:v>402687629.94999999</c:v>
                </c:pt>
                <c:pt idx="22" formatCode="#,##0.00\ &quot;MXN&quot;">
                  <c:v>402687629.94999999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5676646949.8800001</c:v>
                </c:pt>
                <c:pt idx="40">
                  <c:v>0</c:v>
                </c:pt>
                <c:pt idx="41" formatCode="#,##0.00\ &quot;MXN&quot;">
                  <c:v>28487285768.540001</c:v>
                </c:pt>
                <c:pt idx="42" formatCode="#,##0.00\ &quot;MXN&quot;">
                  <c:v>180010314.5</c:v>
                </c:pt>
                <c:pt idx="43" formatCode="#,##0.00\ &quot;MXN&quot;">
                  <c:v>42090603340.650002</c:v>
                </c:pt>
                <c:pt idx="44" formatCode="#,##0.00\ &quot;MXN&quot;">
                  <c:v>4531598980.21</c:v>
                </c:pt>
                <c:pt idx="45" formatCode="#,##0.00\ &quot;MXN&quot;">
                  <c:v>182061586.97</c:v>
                </c:pt>
                <c:pt idx="46" formatCode="#,##0.00\ &quot;MXN&quot;">
                  <c:v>-1667753440.8699999</c:v>
                </c:pt>
                <c:pt idx="47" formatCode="#,##0.00\ &quot;MXN&quot;">
                  <c:v>32457644.670000002</c:v>
                </c:pt>
                <c:pt idx="50" formatCode="#,##0.00\ &quot;MXN&quot;">
                  <c:v>73836264194.669998</c:v>
                </c:pt>
                <c:pt idx="51" formatCode="#,##0.00\ &quot;MXN&quot;">
                  <c:v>79512911144.550003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04-43EF-B42C-D993551B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19264"/>
        <c:axId val="170530560"/>
      </c:barChart>
      <c:catAx>
        <c:axId val="20681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05305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7053056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681926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51499577196"/>
          <c:y val="0.47368421052631576"/>
          <c:w val="8.2278522716041191E-2"/>
          <c:h val="5.03432494279176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0</xdr:rowOff>
    </xdr:to>
    <xdr:pic>
      <xdr:nvPicPr>
        <xdr:cNvPr id="1025" name="BExApplication" hidden="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" name="Info" descr="Informatio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154" name="InfoA" descr="Information_pressed" hidden="1">
          <a:extLst>
            <a:ext uri="{FF2B5EF4-FFF2-40B4-BE49-F238E27FC236}">
              <a16:creationId xmlns="" xmlns:a16="http://schemas.microsoft.com/office/drawing/2014/main" id="{00000000-0008-0000-01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155" name="Filter" descr="Filter">
          <a:extLst>
            <a:ext uri="{FF2B5EF4-FFF2-40B4-BE49-F238E27FC236}">
              <a16:creationId xmlns="" xmlns:a16="http://schemas.microsoft.com/office/drawing/2014/main" id="{00000000-0008-0000-01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156" name="FilterA" descr="Filter_pressed" hidden="1">
          <a:extLst>
            <a:ext uri="{FF2B5EF4-FFF2-40B4-BE49-F238E27FC236}">
              <a16:creationId xmlns="" xmlns:a16="http://schemas.microsoft.com/office/drawing/2014/main" id="{00000000-0008-0000-01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157" name="Chart" descr="Chart">
          <a:extLst>
            <a:ext uri="{FF2B5EF4-FFF2-40B4-BE49-F238E27FC236}">
              <a16:creationId xmlns="" xmlns:a16="http://schemas.microsoft.com/office/drawing/2014/main" id="{00000000-0008-0000-01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1219200</xdr:colOff>
      <xdr:row>79</xdr:row>
      <xdr:rowOff>133350</xdr:rowOff>
    </xdr:to>
    <xdr:pic macro="[1]!DesignIconClicked">
      <xdr:nvPicPr>
        <xdr:cNvPr id="3074" name="BExW3X39HW6RW7GYLL7G42SKHD3F" hidden="1">
          <a:extLst>
            <a:ext uri="{FF2B5EF4-FFF2-40B4-BE49-F238E27FC236}">
              <a16:creationId xmlns="" xmlns:a16="http://schemas.microsoft.com/office/drawing/2014/main" id="{00000000-0008-0000-0200-00000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19300"/>
          <a:ext cx="9715500" cy="942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219075</xdr:rowOff>
    </xdr:to>
    <xdr:pic macro="[1]!DesignIconClicked">
      <xdr:nvPicPr>
        <xdr:cNvPr id="4102" name="BExY3KZH6ZVYUEQWYPBQGA7YHKKL" hidden="1">
          <a:extLst>
            <a:ext uri="{FF2B5EF4-FFF2-40B4-BE49-F238E27FC236}">
              <a16:creationId xmlns="" xmlns:a16="http://schemas.microsoft.com/office/drawing/2014/main" id="{00000000-0008-0000-0300-0000061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9550" y="1714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152400</xdr:rowOff>
    </xdr:to>
    <xdr:pic macro="[1]!DesignIconClicked">
      <xdr:nvPicPr>
        <xdr:cNvPr id="4103" name="BEx759D1H7R6JU460KD1KPARCPUG" hidden="1">
          <a:extLst>
            <a:ext uri="{FF2B5EF4-FFF2-40B4-BE49-F238E27FC236}">
              <a16:creationId xmlns="" xmlns:a16="http://schemas.microsoft.com/office/drawing/2014/main" id="{00000000-0008-0000-0300-0000071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9550" y="6572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247650</xdr:rowOff>
    </xdr:to>
    <xdr:pic macro="[1]!DesignIconClicked">
      <xdr:nvPicPr>
        <xdr:cNvPr id="4104" name="BExZWQDI3FZDH5402LIWUETMJYQT" hidden="1">
          <a:extLst>
            <a:ext uri="{FF2B5EF4-FFF2-40B4-BE49-F238E27FC236}">
              <a16:creationId xmlns="" xmlns:a16="http://schemas.microsoft.com/office/drawing/2014/main" id="{00000000-0008-0000-0300-0000081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9550" y="4000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5192" name="Chart 15">
          <a:extLst>
            <a:ext uri="{FF2B5EF4-FFF2-40B4-BE49-F238E27FC236}">
              <a16:creationId xmlns="" xmlns:a16="http://schemas.microsoft.com/office/drawing/2014/main" id="{00000000-0008-0000-0400-00004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5241" name="TableA" descr="Table">
          <a:extLst>
            <a:ext uri="{FF2B5EF4-FFF2-40B4-BE49-F238E27FC236}">
              <a16:creationId xmlns="" xmlns:a16="http://schemas.microsoft.com/office/drawing/2014/main" id="{00000000-0008-0000-0400-00007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5242" name="FilterA" descr="Filter_pressed" hidden="1">
          <a:extLst>
            <a:ext uri="{FF2B5EF4-FFF2-40B4-BE49-F238E27FC236}">
              <a16:creationId xmlns="" xmlns:a16="http://schemas.microsoft.com/office/drawing/2014/main" id="{00000000-0008-0000-0400-00007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5243" name="Filter" descr="Filter">
          <a:extLst>
            <a:ext uri="{FF2B5EF4-FFF2-40B4-BE49-F238E27FC236}">
              <a16:creationId xmlns="" xmlns:a16="http://schemas.microsoft.com/office/drawing/2014/main" id="{00000000-0008-0000-04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5244" name="Info" descr="Information">
          <a:extLst>
            <a:ext uri="{FF2B5EF4-FFF2-40B4-BE49-F238E27FC236}">
              <a16:creationId xmlns=""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5245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1238250</xdr:colOff>
      <xdr:row>1</xdr:row>
      <xdr:rowOff>419100</xdr:rowOff>
    </xdr:to>
    <xdr:pic macro="[1]!DesignIconClicked">
      <xdr:nvPicPr>
        <xdr:cNvPr id="5247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F1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304800"/>
          <a:ext cx="2486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523875</xdr:colOff>
      <xdr:row>1</xdr:row>
      <xdr:rowOff>419100</xdr:rowOff>
    </xdr:to>
    <xdr:pic macro="[1]!DesignIconClicked">
      <xdr:nvPicPr>
        <xdr:cNvPr id="5255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871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304800"/>
          <a:ext cx="17716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5.83203125" bestFit="1" customWidth="1"/>
    <col min="8" max="8" width="23" bestFit="1" customWidth="1"/>
    <col min="9" max="9" width="24.33203125" bestFit="1" customWidth="1"/>
    <col min="10" max="10" width="20.83203125" bestFit="1" customWidth="1"/>
    <col min="11" max="11" width="22.33203125" bestFit="1" customWidth="1"/>
    <col min="12" max="12" width="20.5" bestFit="1" customWidth="1"/>
    <col min="13" max="32" width="9.332031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265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271</v>
      </c>
    </row>
    <row r="7" spans="1:19" hidden="1" x14ac:dyDescent="0.2">
      <c r="E7" s="1"/>
      <c r="F7" s="1"/>
      <c r="G7" s="29" t="s">
        <v>15</v>
      </c>
      <c r="H7" s="30" t="s">
        <v>268</v>
      </c>
      <c r="I7" s="11"/>
      <c r="J7" s="11" t="s">
        <v>11</v>
      </c>
      <c r="K7" s="28" t="s">
        <v>267</v>
      </c>
    </row>
    <row r="8" spans="1:19" hidden="1" x14ac:dyDescent="0.2">
      <c r="E8" s="1"/>
      <c r="F8" s="1"/>
      <c r="G8" s="29" t="s">
        <v>8</v>
      </c>
      <c r="H8" s="30" t="s">
        <v>261</v>
      </c>
      <c r="I8" s="11"/>
      <c r="J8" s="11" t="s">
        <v>29</v>
      </c>
      <c r="K8" s="28" t="s">
        <v>270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265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272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269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3586156919.5999999</v>
      </c>
      <c r="K18" s="22">
        <v>2697592194.3099999</v>
      </c>
      <c r="L18" s="22">
        <v>2312962302.6500001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715476021.80999994</v>
      </c>
      <c r="K19" s="22">
        <v>654951530.98000002</v>
      </c>
      <c r="L19" s="22">
        <v>774557620.48000002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875763405.83000004</v>
      </c>
      <c r="K20" s="22">
        <v>53698553.210000001</v>
      </c>
      <c r="L20" s="22">
        <v>153507474.62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557529887.59000003</v>
      </c>
      <c r="K22" s="22">
        <v>356184486</v>
      </c>
      <c r="L22" s="22">
        <v>570579785.46000004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1437358598.3699999</v>
      </c>
      <c r="K23" s="22">
        <v>1632728618.1199999</v>
      </c>
      <c r="L23" s="22">
        <v>814288416.09000003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3469876971.1799998</v>
      </c>
      <c r="K26" s="22">
        <v>1332014663.8499999</v>
      </c>
      <c r="L26" s="22">
        <v>2960510197.0700002</v>
      </c>
    </row>
    <row r="27" spans="3:12" x14ac:dyDescent="0.2">
      <c r="G27" s="18" t="s">
        <v>46</v>
      </c>
      <c r="H27" s="20">
        <v>0</v>
      </c>
      <c r="I27" s="20">
        <v>0</v>
      </c>
      <c r="J27" s="21">
        <v>0</v>
      </c>
      <c r="K27" s="21">
        <v>0</v>
      </c>
      <c r="L27" s="21">
        <v>0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39501.97</v>
      </c>
      <c r="K28" s="22">
        <v>39501.97</v>
      </c>
      <c r="L28" s="22">
        <v>39501.97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2690303808.1300001</v>
      </c>
      <c r="K29" s="22">
        <v>528200041.80000001</v>
      </c>
      <c r="L29" s="22">
        <v>2180689883.8000002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7313.43</v>
      </c>
      <c r="K30" s="22">
        <v>70695.61</v>
      </c>
      <c r="L30" s="22">
        <v>-78910.75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53153446.189999998</v>
      </c>
      <c r="K31" s="22">
        <v>53103036.469999999</v>
      </c>
      <c r="L31" s="22">
        <v>53139450.299999997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37990558.299999997</v>
      </c>
      <c r="K32" s="22">
        <v>28935986.23</v>
      </c>
      <c r="L32" s="22">
        <v>37990558.299999997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688382343.15999997</v>
      </c>
      <c r="K33" s="22">
        <v>721665401.76999998</v>
      </c>
      <c r="L33" s="22">
        <v>688729713.45000005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406973358.93000001</v>
      </c>
      <c r="K34" s="22">
        <v>366264146.16000003</v>
      </c>
      <c r="L34" s="22">
        <v>402687629.94999999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406973358.93000001</v>
      </c>
      <c r="K38" s="22">
        <v>366264146.16000003</v>
      </c>
      <c r="L38" s="22">
        <v>402687629.94999999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486820.21</v>
      </c>
      <c r="K46" s="22">
        <v>486820.21</v>
      </c>
      <c r="L46" s="22">
        <v>486820.21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21">
        <v>0</v>
      </c>
      <c r="L53" s="21">
        <v>0</v>
      </c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7463494069.9200001</v>
      </c>
      <c r="K55" s="22">
        <v>4396357824.5299997</v>
      </c>
      <c r="L55" s="22">
        <v>5676646949.8800001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28487285768.540001</v>
      </c>
      <c r="K57" s="22">
        <v>29985063111.560001</v>
      </c>
      <c r="L57" s="22">
        <v>28487285768.540001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41125233107.849998</v>
      </c>
      <c r="K59" s="22">
        <v>39321007144.290001</v>
      </c>
      <c r="L59" s="22">
        <v>42090603340.650002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4520803424.3599997</v>
      </c>
      <c r="K60" s="22">
        <v>4437570170.1599998</v>
      </c>
      <c r="L60" s="22">
        <v>4531598980.21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181642757.58000001</v>
      </c>
      <c r="K61" s="22">
        <v>176996568.83000001</v>
      </c>
      <c r="L61" s="22">
        <v>182061586.97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-1667753440.8699999</v>
      </c>
      <c r="K62" s="22">
        <v>-1159135562.1900001</v>
      </c>
      <c r="L62" s="22">
        <v>-1667753440.8699999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72859679576.630005</v>
      </c>
      <c r="K66" s="22">
        <v>72973969391.820007</v>
      </c>
      <c r="L66" s="22">
        <v>73836264194.669998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80323173646.550003</v>
      </c>
      <c r="K67" s="22">
        <v>77370327216.350006</v>
      </c>
      <c r="L67" s="22">
        <v>79512911144.550003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IV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83203125" bestFit="1" customWidth="1"/>
    <col min="10" max="10" width="21.5" bestFit="1" customWidth="1"/>
    <col min="11" max="11" width="22.832031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2165539577</v>
      </c>
      <c r="K18" s="22">
        <v>4289743046.9499998</v>
      </c>
      <c r="L18" s="22">
        <v>-2729077378.1100001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738829873.30999994</v>
      </c>
      <c r="K19" s="22">
        <v>1314081573.49</v>
      </c>
      <c r="L19" s="22">
        <v>-1154049394.6500001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270895120.89999998</v>
      </c>
      <c r="K20" s="22">
        <v>933595866.36000001</v>
      </c>
      <c r="L20" s="22">
        <v>-443086750.17000002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47002426.469999999</v>
      </c>
      <c r="K21" s="22">
        <v>916836509.72000003</v>
      </c>
      <c r="L21" s="22">
        <v>-82424956.659999996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70994319.849999994</v>
      </c>
      <c r="L22" s="22">
        <v>-88323320.120000005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737210748.59000003</v>
      </c>
      <c r="K23" s="22">
        <v>975442829.03999996</v>
      </c>
      <c r="L23" s="22">
        <v>-1499651155.8099999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4270088.43</v>
      </c>
      <c r="K24" s="22">
        <v>3538321.27</v>
      </c>
      <c r="L24" s="22">
        <v>-5831741.54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154934486.44</v>
      </c>
      <c r="K25" s="22">
        <v>3925567</v>
      </c>
      <c r="L25" s="22">
        <v>693947973.83000004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229057.07</v>
      </c>
      <c r="K26" s="22">
        <v>591776.97</v>
      </c>
      <c r="L26" s="22">
        <v>-229057.07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142712897.27000001</v>
      </c>
      <c r="K27" s="22">
        <v>70736283.25</v>
      </c>
      <c r="L27" s="22">
        <v>-149428975.91999999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500000000.06</v>
      </c>
      <c r="K28" s="22">
        <v>233333340</v>
      </c>
      <c r="L28" s="22">
        <v>-500000000.06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500000000.06</v>
      </c>
      <c r="K29" s="22">
        <v>233333340</v>
      </c>
      <c r="L29" s="22">
        <v>-500000000.06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29957246.190000001</v>
      </c>
      <c r="K32" s="22">
        <v>127482353.45</v>
      </c>
      <c r="L32" s="22">
        <v>-29957246.190000001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29957246.190000001</v>
      </c>
      <c r="K33" s="22">
        <v>127482353.45</v>
      </c>
      <c r="L33" s="22">
        <v>-29957246.190000001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224474758.44</v>
      </c>
      <c r="K40" s="22">
        <v>223340013.91</v>
      </c>
      <c r="L40" s="22">
        <v>-222328913.84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14926447.08</v>
      </c>
      <c r="K41" s="22">
        <v>14829780.58</v>
      </c>
      <c r="L41" s="22">
        <v>-14930152.08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209548311.36000001</v>
      </c>
      <c r="K42" s="22">
        <v>208510233.33000001</v>
      </c>
      <c r="L42" s="22">
        <v>-207398761.75999999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2153298493.6300001</v>
      </c>
      <c r="K51" s="22">
        <v>2255719638.2600002</v>
      </c>
      <c r="L51" s="22">
        <v>-582881287.60000002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4618608.92</v>
      </c>
      <c r="K52" s="22">
        <v>4256314.38</v>
      </c>
      <c r="L52" s="22">
        <v>-4618608.92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1473109444.3800001</v>
      </c>
      <c r="K53" s="22">
        <v>1712820320.5599999</v>
      </c>
      <c r="L53" s="22">
        <v>100307875.36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675570440.33000004</v>
      </c>
      <c r="K54" s="22">
        <v>538643003.32000005</v>
      </c>
      <c r="L54" s="22">
        <v>-678570554.03999996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5073270075.3199997</v>
      </c>
      <c r="K55" s="22">
        <v>7129618392.5699997</v>
      </c>
      <c r="L55" s="22">
        <v>-4064244825.8000002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19309607099</v>
      </c>
      <c r="K59" s="22">
        <v>19341156021.330002</v>
      </c>
      <c r="L59" s="22">
        <v>-19309607099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21">
        <v>0</v>
      </c>
      <c r="L61" s="21">
        <v>0</v>
      </c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19309607099</v>
      </c>
      <c r="K63" s="22">
        <v>19341156021.330002</v>
      </c>
      <c r="L63" s="22">
        <v>-19309607099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24382877174.32</v>
      </c>
      <c r="K64" s="22">
        <v>26470774413.900002</v>
      </c>
      <c r="L64" s="22">
        <v>-23373851924.799999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37795729946.660004</v>
      </c>
      <c r="K66" s="22">
        <v>39034834767.93</v>
      </c>
      <c r="L66" s="22">
        <v>-37795729946.660004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37751545886.699997</v>
      </c>
      <c r="K67" s="22">
        <v>38991887280.970001</v>
      </c>
      <c r="L67" s="22">
        <v>-37751545886.699997</v>
      </c>
    </row>
    <row r="68" spans="7:12" x14ac:dyDescent="0.2">
      <c r="G68" s="36" t="s">
        <v>139</v>
      </c>
      <c r="H68" s="35">
        <v>0</v>
      </c>
      <c r="I68" s="35">
        <v>0</v>
      </c>
      <c r="J68" s="22">
        <v>35012542</v>
      </c>
      <c r="K68" s="22">
        <v>33775969</v>
      </c>
      <c r="L68" s="22">
        <v>-35012542</v>
      </c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21797539094.830002</v>
      </c>
      <c r="K70" s="22">
        <v>15769204568.780001</v>
      </c>
      <c r="L70" s="22">
        <v>-21184432189.959999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6031971495.1099997</v>
      </c>
      <c r="K71" s="22">
        <v>3015011894.5300002</v>
      </c>
      <c r="L71" s="22">
        <v>-5418864590.2399998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15765567599.719999</v>
      </c>
      <c r="K72" s="22">
        <v>12754192674.25</v>
      </c>
      <c r="L72" s="22">
        <v>-15765567599.719999</v>
      </c>
    </row>
    <row r="73" spans="7:12" x14ac:dyDescent="0.2">
      <c r="G73" s="36" t="s">
        <v>144</v>
      </c>
      <c r="H73" s="35">
        <v>0</v>
      </c>
      <c r="I73" s="35">
        <v>0</v>
      </c>
      <c r="J73" s="22">
        <v>17399374894.450001</v>
      </c>
      <c r="K73" s="22">
        <v>17400611467.450001</v>
      </c>
      <c r="L73" s="22">
        <v>-18210876672.700001</v>
      </c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-21052347463.709999</v>
      </c>
      <c r="K75" s="22">
        <v>-21305098001.709999</v>
      </c>
      <c r="L75" s="22">
        <v>21051979589.57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59593269041.489998</v>
      </c>
      <c r="K79" s="22">
        <v>54804039336.709999</v>
      </c>
      <c r="L79" s="22">
        <v>-58980162136.620003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83976146215.809998</v>
      </c>
      <c r="K80" s="22">
        <v>81274813750.610001</v>
      </c>
      <c r="L80" s="22">
        <v>-82354014061.419998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D86"/>
  <sheetViews>
    <sheetView showGridLines="0" tabSelected="1" topLeftCell="A62" zoomScale="85" zoomScaleNormal="85" workbookViewId="0">
      <selection activeCell="C73" sqref="C73"/>
    </sheetView>
  </sheetViews>
  <sheetFormatPr baseColWidth="10" defaultColWidth="83.83203125" defaultRowHeight="11.25" x14ac:dyDescent="0.2"/>
  <cols>
    <col min="1" max="1" width="5.83203125" style="37" bestFit="1" customWidth="1"/>
    <col min="2" max="2" width="98.6640625" style="37" bestFit="1" customWidth="1"/>
    <col min="3" max="3" width="21.6640625" style="37" bestFit="1" customWidth="1"/>
    <col min="4" max="4" width="28.33203125" style="37" bestFit="1" customWidth="1"/>
    <col min="5" max="5" width="10.5" style="37" customWidth="1"/>
    <col min="6" max="6" width="107.6640625" style="37" customWidth="1"/>
    <col min="7" max="8" width="22.5" style="37" bestFit="1" customWidth="1"/>
    <col min="9" max="9" width="7.5" style="37" bestFit="1" customWidth="1"/>
    <col min="10" max="10" width="9.5" style="60" customWidth="1"/>
    <col min="11" max="11" width="2.33203125" style="60" customWidth="1"/>
    <col min="12" max="12" width="11.83203125" style="60" hidden="1" customWidth="1"/>
    <col min="13" max="13" width="4" style="60" hidden="1" customWidth="1"/>
    <col min="14" max="14" width="10.1640625" style="60" hidden="1" customWidth="1"/>
    <col min="15" max="15" width="6" style="60" hidden="1" customWidth="1"/>
    <col min="16" max="16" width="9.83203125" style="60" hidden="1" customWidth="1"/>
    <col min="17" max="19" width="3.6640625" style="60" hidden="1" customWidth="1"/>
    <col min="20" max="20" width="3.5" style="60" hidden="1" customWidth="1"/>
    <col min="21" max="21" width="9.6640625" style="60" hidden="1" customWidth="1"/>
    <col min="22" max="22" width="6" style="60" hidden="1" customWidth="1"/>
    <col min="23" max="24" width="20.1640625" style="60" hidden="1" customWidth="1"/>
    <col min="25" max="25" width="4" style="60" hidden="1" customWidth="1"/>
    <col min="26" max="26" width="1.33203125" style="60" hidden="1" customWidth="1"/>
    <col min="27" max="27" width="8.33203125" style="60" hidden="1" customWidth="1"/>
    <col min="28" max="28" width="83.83203125" style="60" hidden="1" customWidth="1"/>
    <col min="29" max="29" width="31.1640625" style="37" customWidth="1"/>
    <col min="30" max="30" width="39.5" style="37" customWidth="1"/>
    <col min="31" max="16384" width="83.83203125" style="37"/>
  </cols>
  <sheetData>
    <row r="1" spans="1:28" s="55" customFormat="1" ht="12.75" hidden="1" x14ac:dyDescent="0.2">
      <c r="A1" s="56" t="s">
        <v>152</v>
      </c>
      <c r="B1" s="56" t="s">
        <v>153</v>
      </c>
      <c r="C1" s="56"/>
      <c r="D1" s="56" t="s">
        <v>154</v>
      </c>
      <c r="E1" s="56"/>
      <c r="F1" s="57" t="s">
        <v>12</v>
      </c>
      <c r="G1" s="56" t="s">
        <v>155</v>
      </c>
      <c r="H1" s="58" t="s">
        <v>156</v>
      </c>
      <c r="I1" s="59" t="s">
        <v>157</v>
      </c>
      <c r="J1" s="42" t="s">
        <v>158</v>
      </c>
      <c r="K1" s="40" t="s">
        <v>159</v>
      </c>
      <c r="L1" s="69">
        <v>43465</v>
      </c>
      <c r="M1" s="42">
        <v>31</v>
      </c>
      <c r="N1" s="42"/>
      <c r="O1" s="42"/>
      <c r="P1" s="42"/>
      <c r="Q1" s="42"/>
      <c r="R1" s="42"/>
      <c r="S1" s="42"/>
      <c r="T1" s="70" t="s">
        <v>156</v>
      </c>
      <c r="U1" s="39" t="s">
        <v>160</v>
      </c>
      <c r="V1" s="39" t="s">
        <v>153</v>
      </c>
      <c r="W1" s="42" t="s">
        <v>161</v>
      </c>
      <c r="X1" s="42" t="s">
        <v>162</v>
      </c>
      <c r="Y1" s="42" t="s">
        <v>156</v>
      </c>
      <c r="Z1" s="42"/>
      <c r="AA1" s="42"/>
      <c r="AB1" s="42"/>
    </row>
    <row r="2" spans="1:28" ht="13.5" thickBot="1" x14ac:dyDescent="0.25">
      <c r="A2" s="39"/>
      <c r="B2" s="39"/>
      <c r="C2" s="39"/>
      <c r="D2" s="39"/>
      <c r="E2" s="39"/>
      <c r="F2" s="40"/>
      <c r="G2" s="39"/>
      <c r="H2" s="41"/>
      <c r="I2" s="42"/>
      <c r="J2" s="42"/>
      <c r="K2" s="40"/>
      <c r="L2" s="69"/>
      <c r="M2" s="42"/>
      <c r="N2" s="42"/>
      <c r="O2" s="42"/>
      <c r="P2" s="42"/>
      <c r="Q2" s="42"/>
      <c r="R2" s="42"/>
      <c r="S2" s="42"/>
      <c r="T2" s="71"/>
      <c r="U2" s="39"/>
      <c r="V2" s="39" t="s">
        <v>153</v>
      </c>
      <c r="W2" s="42"/>
      <c r="X2" s="42"/>
      <c r="Y2" s="42"/>
      <c r="Z2" s="42"/>
      <c r="AA2" s="42"/>
      <c r="AB2" s="42"/>
    </row>
    <row r="3" spans="1:28" ht="18" x14ac:dyDescent="0.25">
      <c r="A3" s="38"/>
      <c r="B3" s="77" t="s">
        <v>163</v>
      </c>
      <c r="C3" s="78"/>
      <c r="D3" s="78"/>
      <c r="E3" s="78"/>
      <c r="F3" s="78"/>
      <c r="G3" s="78"/>
      <c r="H3" s="78"/>
      <c r="I3" s="73"/>
      <c r="J3" s="42"/>
      <c r="K3" s="42"/>
      <c r="L3" s="42" t="s">
        <v>260</v>
      </c>
      <c r="M3" s="42"/>
      <c r="N3" s="39" t="s">
        <v>264</v>
      </c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ht="20.25" x14ac:dyDescent="0.3">
      <c r="A4" s="38"/>
      <c r="B4" s="79" t="s">
        <v>164</v>
      </c>
      <c r="C4" s="80"/>
      <c r="D4" s="80"/>
      <c r="E4" s="80"/>
      <c r="F4" s="80"/>
      <c r="G4" s="80"/>
      <c r="H4" s="80"/>
      <c r="I4" s="74"/>
      <c r="J4" s="42"/>
      <c r="K4" s="42"/>
      <c r="L4" s="42" t="s">
        <v>254</v>
      </c>
      <c r="M4" s="42"/>
      <c r="N4" s="39" t="s">
        <v>266</v>
      </c>
      <c r="O4" s="42"/>
      <c r="P4" s="42"/>
      <c r="Q4" s="42"/>
      <c r="R4" s="42"/>
      <c r="S4" s="42"/>
      <c r="T4" s="42"/>
      <c r="U4" s="42" t="s">
        <v>165</v>
      </c>
      <c r="V4" s="42" t="s">
        <v>156</v>
      </c>
      <c r="W4" s="42">
        <v>12</v>
      </c>
      <c r="X4" s="42" t="s">
        <v>158</v>
      </c>
      <c r="Y4" s="42">
        <v>1</v>
      </c>
      <c r="Z4" s="42" t="s">
        <v>157</v>
      </c>
      <c r="AA4" s="42"/>
      <c r="AB4" s="42"/>
    </row>
    <row r="5" spans="1:28" ht="12.75" x14ac:dyDescent="0.2">
      <c r="A5" s="38"/>
      <c r="B5" s="81" t="s">
        <v>273</v>
      </c>
      <c r="C5" s="82"/>
      <c r="D5" s="82"/>
      <c r="E5" s="82"/>
      <c r="F5" s="82"/>
      <c r="G5" s="82"/>
      <c r="H5" s="82"/>
      <c r="I5" s="74"/>
      <c r="J5" s="42"/>
      <c r="K5" s="42"/>
      <c r="L5" s="42"/>
      <c r="M5" s="42"/>
      <c r="N5" s="39" t="s">
        <v>272</v>
      </c>
      <c r="O5" s="42"/>
      <c r="P5" s="42"/>
      <c r="Q5" s="42"/>
      <c r="R5" s="42"/>
      <c r="S5" s="42"/>
      <c r="T5" s="42"/>
      <c r="U5" s="42" t="s">
        <v>166</v>
      </c>
      <c r="V5" s="42" t="s">
        <v>156</v>
      </c>
      <c r="W5" s="42">
        <v>12</v>
      </c>
      <c r="X5" s="42" t="s">
        <v>158</v>
      </c>
      <c r="Y5" s="42">
        <v>2</v>
      </c>
      <c r="Z5" s="42" t="s">
        <v>167</v>
      </c>
      <c r="AA5" s="42"/>
      <c r="AB5" s="42"/>
    </row>
    <row r="6" spans="1:28" ht="48.75" customHeight="1" thickBot="1" x14ac:dyDescent="0.25">
      <c r="A6" s="38"/>
      <c r="B6" s="85"/>
      <c r="C6" s="86"/>
      <c r="D6" s="86"/>
      <c r="E6" s="86"/>
      <c r="F6" s="86"/>
      <c r="G6" s="86"/>
      <c r="H6" s="86"/>
      <c r="I6" s="87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>
        <v>3</v>
      </c>
      <c r="Z6" s="42" t="s">
        <v>168</v>
      </c>
      <c r="AA6" s="42"/>
      <c r="AB6" s="42"/>
    </row>
    <row r="7" spans="1:28" ht="15.75" x14ac:dyDescent="0.2">
      <c r="A7" s="38"/>
      <c r="B7" s="88"/>
      <c r="C7" s="89"/>
      <c r="D7" s="89"/>
      <c r="E7" s="89"/>
      <c r="F7" s="89"/>
      <c r="G7" s="89"/>
      <c r="H7" s="89"/>
      <c r="I7" s="90"/>
      <c r="J7" s="42"/>
      <c r="K7" s="42"/>
      <c r="L7" s="42" t="s">
        <v>253</v>
      </c>
      <c r="M7" s="42"/>
      <c r="N7" s="42" t="str">
        <f>MID(N3,2,2)</f>
        <v>09</v>
      </c>
      <c r="O7" s="42">
        <f t="shared" ref="O7:O12" si="0">VALUE(N7)</f>
        <v>9</v>
      </c>
      <c r="P7" s="42" t="str">
        <f>VLOOKUP(O7,$S$8:$T$23,2,0)</f>
        <v>Septiembre</v>
      </c>
      <c r="Q7" s="42"/>
      <c r="R7" s="42"/>
      <c r="S7" s="42"/>
      <c r="T7" s="42"/>
      <c r="U7" s="42" t="str">
        <f>MID(N4,2,2)</f>
        <v>12</v>
      </c>
      <c r="V7" s="42"/>
      <c r="W7" s="42"/>
      <c r="X7" s="42"/>
      <c r="Y7" s="42">
        <v>4</v>
      </c>
      <c r="Z7" s="42" t="s">
        <v>169</v>
      </c>
      <c r="AA7" s="42"/>
      <c r="AB7" s="42"/>
    </row>
    <row r="8" spans="1:28" ht="13.5" thickBot="1" x14ac:dyDescent="0.25">
      <c r="A8" s="38"/>
      <c r="B8" s="83" t="s">
        <v>262</v>
      </c>
      <c r="C8" s="84"/>
      <c r="D8" s="84"/>
      <c r="E8" s="84"/>
      <c r="F8" s="84"/>
      <c r="G8" s="84"/>
      <c r="H8" s="84"/>
      <c r="I8" s="76"/>
      <c r="J8" s="42"/>
      <c r="K8" s="42"/>
      <c r="L8" s="42" t="s">
        <v>254</v>
      </c>
      <c r="M8" s="42"/>
      <c r="N8" s="42" t="str">
        <f>MID(N4,2,2)</f>
        <v>12</v>
      </c>
      <c r="O8" s="42">
        <f t="shared" si="0"/>
        <v>12</v>
      </c>
      <c r="P8" s="42" t="str">
        <f>VLOOKUP(O8,$S$8:$T$23,2,0)</f>
        <v>Diciembre</v>
      </c>
      <c r="Q8" s="42"/>
      <c r="R8" s="42"/>
      <c r="S8" s="42">
        <f>VALUE(1)</f>
        <v>1</v>
      </c>
      <c r="T8" s="42" t="s">
        <v>157</v>
      </c>
      <c r="U8" s="42" t="str">
        <f>MID(U4,2,2)</f>
        <v>ct</v>
      </c>
      <c r="V8" s="42"/>
      <c r="W8" s="42"/>
      <c r="X8" s="42"/>
      <c r="Y8" s="42">
        <v>5</v>
      </c>
      <c r="Z8" s="42" t="s">
        <v>170</v>
      </c>
      <c r="AA8" s="42"/>
      <c r="AB8" s="42"/>
    </row>
    <row r="9" spans="1:28" ht="12.75" x14ac:dyDescent="0.2">
      <c r="A9" s="38"/>
      <c r="B9" s="61" t="s">
        <v>171</v>
      </c>
      <c r="C9" s="62" t="s">
        <v>274</v>
      </c>
      <c r="D9" s="62" t="s">
        <v>275</v>
      </c>
      <c r="E9" s="62"/>
      <c r="F9" s="63" t="s">
        <v>171</v>
      </c>
      <c r="G9" s="62" t="s">
        <v>274</v>
      </c>
      <c r="H9" s="64" t="s">
        <v>275</v>
      </c>
      <c r="I9" s="43"/>
      <c r="J9" s="42"/>
      <c r="K9" s="42"/>
      <c r="L9" s="42" t="s">
        <v>255</v>
      </c>
      <c r="M9" s="42"/>
      <c r="N9" s="42" t="str">
        <f>MID(N5,1,2)</f>
        <v>12</v>
      </c>
      <c r="O9" s="42">
        <f t="shared" si="0"/>
        <v>12</v>
      </c>
      <c r="Q9" s="42"/>
      <c r="R9" s="42"/>
      <c r="S9" s="42">
        <f>VALUE(2)</f>
        <v>2</v>
      </c>
      <c r="T9" s="42" t="s">
        <v>167</v>
      </c>
      <c r="U9" s="42" t="str">
        <f>MID(U5,1,2)</f>
        <v>An</v>
      </c>
      <c r="V9" s="42"/>
      <c r="W9" s="42"/>
      <c r="X9" s="42"/>
      <c r="Y9" s="42">
        <v>6</v>
      </c>
      <c r="Z9" s="42" t="s">
        <v>172</v>
      </c>
      <c r="AA9" s="42"/>
      <c r="AB9" s="42"/>
    </row>
    <row r="10" spans="1:28" ht="12.75" x14ac:dyDescent="0.2">
      <c r="A10" s="38"/>
      <c r="B10" s="65" t="s">
        <v>173</v>
      </c>
      <c r="C10" s="38"/>
      <c r="D10" s="38"/>
      <c r="E10" s="66"/>
      <c r="F10" s="66" t="s">
        <v>174</v>
      </c>
      <c r="G10" s="38"/>
      <c r="H10" s="38"/>
      <c r="I10" s="44"/>
      <c r="J10" s="42"/>
      <c r="K10" s="42"/>
      <c r="L10" s="42" t="s">
        <v>256</v>
      </c>
      <c r="M10" s="42"/>
      <c r="N10" s="42" t="str">
        <f>MID(N5,4,2)</f>
        <v>05</v>
      </c>
      <c r="O10" s="42">
        <f t="shared" si="0"/>
        <v>5</v>
      </c>
      <c r="P10" s="60" t="str">
        <f>VLOOKUP(O10,S8:T19,2,0)</f>
        <v>Mayo</v>
      </c>
      <c r="Q10" s="42"/>
      <c r="R10" s="42"/>
      <c r="S10" s="42">
        <f>VALUE(3)</f>
        <v>3</v>
      </c>
      <c r="T10" s="42" t="s">
        <v>168</v>
      </c>
      <c r="U10" s="42" t="str">
        <f>MID(U5,4,2)</f>
        <v>er</v>
      </c>
      <c r="V10" s="42"/>
      <c r="W10" s="42"/>
      <c r="X10" s="42"/>
      <c r="Y10" s="42">
        <v>7</v>
      </c>
      <c r="Z10" s="42" t="s">
        <v>175</v>
      </c>
      <c r="AA10" s="42"/>
      <c r="AB10" s="42"/>
    </row>
    <row r="11" spans="1:28" ht="12.75" x14ac:dyDescent="0.2">
      <c r="A11" s="38"/>
      <c r="B11" s="65" t="s">
        <v>176</v>
      </c>
      <c r="C11" s="66"/>
      <c r="D11" s="46"/>
      <c r="E11" s="46"/>
      <c r="F11" s="66" t="s">
        <v>177</v>
      </c>
      <c r="G11" s="46"/>
      <c r="H11" s="46"/>
      <c r="I11" s="44"/>
      <c r="J11" s="42"/>
      <c r="K11" s="42"/>
      <c r="L11" s="42" t="s">
        <v>257</v>
      </c>
      <c r="M11" s="42"/>
      <c r="N11" s="42" t="str">
        <f>MID(N3,5,4)</f>
        <v>2024</v>
      </c>
      <c r="O11" s="42">
        <f t="shared" si="0"/>
        <v>2024</v>
      </c>
      <c r="Q11" s="42"/>
      <c r="R11" s="42"/>
      <c r="S11" s="42">
        <f>VALUE(4)</f>
        <v>4</v>
      </c>
      <c r="T11" s="42" t="s">
        <v>169</v>
      </c>
      <c r="U11" s="42" t="str">
        <f>MID(U5,7,4)</f>
        <v>or</v>
      </c>
      <c r="V11" s="42"/>
      <c r="W11" s="42"/>
      <c r="X11" s="42"/>
      <c r="Y11" s="42">
        <v>8</v>
      </c>
      <c r="Z11" s="42" t="s">
        <v>178</v>
      </c>
      <c r="AA11" s="42"/>
      <c r="AB11" s="42"/>
    </row>
    <row r="12" spans="1:28" ht="12.75" x14ac:dyDescent="0.2">
      <c r="A12" s="38"/>
      <c r="B12" s="61" t="s">
        <v>179</v>
      </c>
      <c r="C12" s="48">
        <v>3586156919.5999999</v>
      </c>
      <c r="D12" s="48">
        <v>2697592194.3099999</v>
      </c>
      <c r="E12" s="48"/>
      <c r="F12" s="66" t="s">
        <v>180</v>
      </c>
      <c r="G12" s="48">
        <v>2165539577</v>
      </c>
      <c r="H12" s="48">
        <v>4289743046.9499993</v>
      </c>
      <c r="I12" s="44"/>
      <c r="J12" s="42"/>
      <c r="K12" s="42"/>
      <c r="L12" s="42"/>
      <c r="M12" s="42"/>
      <c r="N12" s="42" t="str">
        <f>MID(N4,5,4)</f>
        <v>2023</v>
      </c>
      <c r="O12" s="42">
        <f t="shared" si="0"/>
        <v>2023</v>
      </c>
      <c r="Q12" s="42"/>
      <c r="R12" s="42"/>
      <c r="S12" s="42">
        <f>VALUE(5)</f>
        <v>5</v>
      </c>
      <c r="T12" s="42" t="s">
        <v>170</v>
      </c>
      <c r="U12" s="42"/>
      <c r="V12" s="42"/>
      <c r="W12" s="42"/>
      <c r="X12" s="42"/>
      <c r="Y12" s="42">
        <v>9</v>
      </c>
      <c r="Z12" s="42" t="s">
        <v>181</v>
      </c>
      <c r="AA12" s="42"/>
      <c r="AB12" s="42"/>
    </row>
    <row r="13" spans="1:28" ht="12.75" x14ac:dyDescent="0.2">
      <c r="A13" s="38"/>
      <c r="B13" s="47" t="s">
        <v>38</v>
      </c>
      <c r="C13" s="45">
        <v>715476021.80999994</v>
      </c>
      <c r="D13" s="45">
        <v>654951530.98000002</v>
      </c>
      <c r="E13" s="45"/>
      <c r="F13" s="46" t="s">
        <v>90</v>
      </c>
      <c r="G13" s="45">
        <v>738829873.30999994</v>
      </c>
      <c r="H13" s="45">
        <v>1314081573.49</v>
      </c>
      <c r="I13" s="44"/>
      <c r="J13" s="42"/>
      <c r="K13" s="42"/>
      <c r="L13" s="42"/>
      <c r="M13" s="42"/>
      <c r="N13" s="42"/>
      <c r="O13" s="42"/>
      <c r="Q13" s="42"/>
      <c r="R13" s="42"/>
      <c r="S13" s="42">
        <f>VALUE(6)</f>
        <v>6</v>
      </c>
      <c r="T13" s="42" t="s">
        <v>172</v>
      </c>
      <c r="U13" s="42"/>
      <c r="V13" s="42"/>
      <c r="W13" s="42"/>
      <c r="X13" s="42"/>
      <c r="Y13" s="42">
        <v>10</v>
      </c>
      <c r="Z13" s="42" t="s">
        <v>182</v>
      </c>
      <c r="AA13" s="42"/>
      <c r="AB13" s="42"/>
    </row>
    <row r="14" spans="1:28" ht="12.75" x14ac:dyDescent="0.2">
      <c r="A14" s="38"/>
      <c r="B14" s="47" t="s">
        <v>39</v>
      </c>
      <c r="C14" s="45">
        <v>875763405.83000004</v>
      </c>
      <c r="D14" s="45">
        <v>53698553.210000001</v>
      </c>
      <c r="E14" s="45"/>
      <c r="F14" s="46" t="s">
        <v>91</v>
      </c>
      <c r="G14" s="45">
        <v>270895120.89999998</v>
      </c>
      <c r="H14" s="45">
        <v>933595866.36000001</v>
      </c>
      <c r="I14" s="44"/>
      <c r="J14" s="42"/>
      <c r="K14" s="42"/>
      <c r="L14" s="42" t="s">
        <v>258</v>
      </c>
      <c r="M14" s="42"/>
      <c r="N14" s="42" t="str">
        <f>MID(N4,5,4)</f>
        <v>2023</v>
      </c>
      <c r="O14" s="42"/>
      <c r="Q14" s="42"/>
      <c r="R14" s="42"/>
      <c r="S14" s="42">
        <f>VALUE(7)</f>
        <v>7</v>
      </c>
      <c r="T14" s="42" t="s">
        <v>175</v>
      </c>
      <c r="U14" s="42" t="str">
        <f>MID(U4,5,4)</f>
        <v>al</v>
      </c>
      <c r="V14" s="42"/>
      <c r="W14" s="42"/>
      <c r="X14" s="42"/>
      <c r="Y14" s="42">
        <v>11</v>
      </c>
      <c r="Z14" s="42" t="s">
        <v>183</v>
      </c>
      <c r="AA14" s="42"/>
      <c r="AB14" s="42"/>
    </row>
    <row r="15" spans="1:28" ht="12.75" x14ac:dyDescent="0.2">
      <c r="A15" s="38"/>
      <c r="B15" s="47" t="s">
        <v>40</v>
      </c>
      <c r="C15" s="45">
        <v>0</v>
      </c>
      <c r="D15" s="45">
        <v>0</v>
      </c>
      <c r="E15" s="45"/>
      <c r="F15" s="46" t="s">
        <v>184</v>
      </c>
      <c r="G15" s="45">
        <v>47002426.469999999</v>
      </c>
      <c r="H15" s="45">
        <v>916836509.72000003</v>
      </c>
      <c r="I15" s="44"/>
      <c r="J15" s="42"/>
      <c r="K15" s="42"/>
      <c r="L15" s="42" t="s">
        <v>259</v>
      </c>
      <c r="M15" s="42"/>
      <c r="N15" s="42" t="str">
        <f>MID(N3,5,4)</f>
        <v>2024</v>
      </c>
      <c r="O15" s="42"/>
      <c r="Q15" s="42"/>
      <c r="R15" s="42"/>
      <c r="S15" s="42">
        <f>VALUE(8)</f>
        <v>8</v>
      </c>
      <c r="T15" s="42" t="s">
        <v>178</v>
      </c>
      <c r="U15" s="42" t="str">
        <f>MID(U3,5,4)</f>
        <v/>
      </c>
      <c r="V15" s="42"/>
      <c r="W15" s="42"/>
      <c r="X15" s="42"/>
      <c r="Y15" s="42">
        <v>12</v>
      </c>
      <c r="Z15" s="42" t="s">
        <v>158</v>
      </c>
      <c r="AA15" s="42"/>
      <c r="AB15" s="42"/>
    </row>
    <row r="16" spans="1:28" ht="12.75" x14ac:dyDescent="0.2">
      <c r="A16" s="38"/>
      <c r="B16" s="47" t="s">
        <v>41</v>
      </c>
      <c r="C16" s="45">
        <v>557529887.59000003</v>
      </c>
      <c r="D16" s="45">
        <v>356184486</v>
      </c>
      <c r="E16" s="45"/>
      <c r="F16" s="46" t="s">
        <v>185</v>
      </c>
      <c r="G16" s="45">
        <v>69454878.519999996</v>
      </c>
      <c r="H16" s="45">
        <v>70994319.849999994</v>
      </c>
      <c r="I16" s="44"/>
      <c r="J16" s="42"/>
      <c r="K16" s="42"/>
      <c r="L16" s="42"/>
      <c r="M16" s="42"/>
      <c r="N16" s="42"/>
      <c r="O16" s="42"/>
      <c r="Q16" s="42"/>
      <c r="R16" s="42"/>
      <c r="S16" s="42">
        <f>VALUE(9)</f>
        <v>9</v>
      </c>
      <c r="T16" s="42" t="s">
        <v>181</v>
      </c>
      <c r="U16" s="42"/>
      <c r="V16" s="42"/>
      <c r="W16" s="42"/>
      <c r="X16" s="42"/>
      <c r="Y16" s="42"/>
      <c r="Z16" s="42"/>
      <c r="AA16" s="42"/>
      <c r="AB16" s="42"/>
    </row>
    <row r="17" spans="2:20" ht="12.75" x14ac:dyDescent="0.2">
      <c r="B17" s="47" t="s">
        <v>42</v>
      </c>
      <c r="C17" s="45">
        <v>1437358598.3699999</v>
      </c>
      <c r="D17" s="45">
        <v>1632728618.1199999</v>
      </c>
      <c r="E17" s="45"/>
      <c r="F17" s="46" t="s">
        <v>94</v>
      </c>
      <c r="G17" s="45">
        <v>737210748.59000003</v>
      </c>
      <c r="H17" s="45">
        <v>975442829.03999996</v>
      </c>
      <c r="I17" s="44"/>
      <c r="L17" s="60" t="str">
        <f>CONCATENATE("01/",IF(OR(N7="13",N7="14",N7="15",N7="16"),12,N7),"/",N15)</f>
        <v>01/09/2024</v>
      </c>
      <c r="N17" s="60" t="str">
        <f>CONCATENATE("01/",P7,"/",P15)</f>
        <v>01/Septiembre/</v>
      </c>
      <c r="Q17" s="42"/>
      <c r="R17" s="42"/>
      <c r="S17" s="42">
        <f>VALUE(10)</f>
        <v>10</v>
      </c>
      <c r="T17" s="42" t="s">
        <v>182</v>
      </c>
    </row>
    <row r="18" spans="2:20" ht="12.75" x14ac:dyDescent="0.2">
      <c r="B18" s="53" t="s">
        <v>186</v>
      </c>
      <c r="C18" s="45">
        <v>0</v>
      </c>
      <c r="D18" s="45">
        <v>0</v>
      </c>
      <c r="E18" s="45"/>
      <c r="F18" s="54" t="s">
        <v>187</v>
      </c>
      <c r="G18" s="45">
        <v>4270088.43</v>
      </c>
      <c r="H18" s="45">
        <v>3538321.27</v>
      </c>
      <c r="I18" s="44"/>
      <c r="L18" s="72">
        <f>EOMONTH(L17,0)</f>
        <v>45565</v>
      </c>
      <c r="N18" s="72" t="e">
        <f>EOMONTH(N17,0)</f>
        <v>#VALUE!</v>
      </c>
      <c r="Q18" s="42"/>
      <c r="R18" s="42"/>
      <c r="S18" s="42">
        <f>VALUE(11)</f>
        <v>11</v>
      </c>
      <c r="T18" s="42" t="s">
        <v>183</v>
      </c>
    </row>
    <row r="19" spans="2:20" ht="12.75" x14ac:dyDescent="0.2">
      <c r="B19" s="47" t="s">
        <v>44</v>
      </c>
      <c r="C19" s="45">
        <v>29006</v>
      </c>
      <c r="D19" s="45">
        <v>29006</v>
      </c>
      <c r="E19" s="45"/>
      <c r="F19" s="46" t="s">
        <v>96</v>
      </c>
      <c r="G19" s="45">
        <v>154934486.44</v>
      </c>
      <c r="H19" s="45">
        <v>3925567</v>
      </c>
      <c r="I19" s="44"/>
      <c r="L19" s="72"/>
      <c r="Q19" s="42"/>
      <c r="R19" s="42"/>
      <c r="S19" s="42">
        <f>VALUE(12)</f>
        <v>12</v>
      </c>
      <c r="T19" s="42" t="s">
        <v>158</v>
      </c>
    </row>
    <row r="20" spans="2:20" ht="12.75" x14ac:dyDescent="0.2">
      <c r="B20" s="61" t="s">
        <v>188</v>
      </c>
      <c r="C20" s="48">
        <v>3469876971.1799998</v>
      </c>
      <c r="D20" s="48">
        <v>1332014663.8499999</v>
      </c>
      <c r="E20" s="45"/>
      <c r="F20" s="46" t="s">
        <v>189</v>
      </c>
      <c r="G20" s="45">
        <v>229057.07</v>
      </c>
      <c r="H20" s="45">
        <v>591776.97</v>
      </c>
      <c r="I20" s="44"/>
      <c r="L20" s="60" t="str">
        <f>CONCATENATE("01/",IF(OR(N8="13",N8="14",N8="15",N8="16"),"12",N8),"/",N14)</f>
        <v>01/12/2023</v>
      </c>
      <c r="S20" s="42">
        <v>13</v>
      </c>
      <c r="T20" s="42" t="s">
        <v>158</v>
      </c>
    </row>
    <row r="21" spans="2:20" ht="12.75" x14ac:dyDescent="0.2">
      <c r="B21" s="47" t="s">
        <v>46</v>
      </c>
      <c r="C21" s="45">
        <v>0</v>
      </c>
      <c r="D21" s="45">
        <v>0</v>
      </c>
      <c r="E21" s="45"/>
      <c r="F21" s="46" t="s">
        <v>98</v>
      </c>
      <c r="G21" s="45">
        <v>142712897.27000001</v>
      </c>
      <c r="H21" s="45">
        <v>70736283.25</v>
      </c>
      <c r="I21" s="44"/>
      <c r="L21" s="72">
        <f>EOMONTH(L20,0)</f>
        <v>45291</v>
      </c>
      <c r="S21" s="42">
        <v>14</v>
      </c>
      <c r="T21" s="42" t="s">
        <v>158</v>
      </c>
    </row>
    <row r="22" spans="2:20" ht="12.75" x14ac:dyDescent="0.2">
      <c r="B22" s="47" t="s">
        <v>47</v>
      </c>
      <c r="C22" s="45">
        <v>39501.97</v>
      </c>
      <c r="D22" s="45">
        <v>39501.97</v>
      </c>
      <c r="E22" s="45"/>
      <c r="F22" s="66" t="s">
        <v>190</v>
      </c>
      <c r="G22" s="48">
        <v>500000000.06</v>
      </c>
      <c r="H22" s="48">
        <v>233333340</v>
      </c>
      <c r="I22" s="44"/>
      <c r="S22" s="42">
        <v>15</v>
      </c>
      <c r="T22" s="42" t="s">
        <v>158</v>
      </c>
    </row>
    <row r="23" spans="2:20" ht="12.75" x14ac:dyDescent="0.2">
      <c r="B23" s="47" t="s">
        <v>48</v>
      </c>
      <c r="C23" s="45">
        <v>2690303808.1300001</v>
      </c>
      <c r="D23" s="45">
        <v>528200041.80000001</v>
      </c>
      <c r="E23" s="45"/>
      <c r="F23" s="46" t="s">
        <v>100</v>
      </c>
      <c r="G23" s="45">
        <v>500000000.06</v>
      </c>
      <c r="H23" s="45">
        <v>233333340</v>
      </c>
      <c r="I23" s="44"/>
      <c r="L23" s="60" t="str">
        <f>TEXT(L18,"dd")</f>
        <v>30</v>
      </c>
      <c r="N23" s="60" t="e">
        <f>TEXT(N18,"dd")</f>
        <v>#VALUE!</v>
      </c>
      <c r="S23" s="42">
        <v>16</v>
      </c>
      <c r="T23" s="42" t="s">
        <v>158</v>
      </c>
    </row>
    <row r="24" spans="2:20" ht="12.75" x14ac:dyDescent="0.2">
      <c r="B24" s="47" t="s">
        <v>49</v>
      </c>
      <c r="C24" s="45">
        <v>7313.43</v>
      </c>
      <c r="D24" s="45">
        <v>70695.61</v>
      </c>
      <c r="E24" s="45"/>
      <c r="F24" s="46" t="s">
        <v>191</v>
      </c>
      <c r="G24" s="45">
        <v>0</v>
      </c>
      <c r="H24" s="45">
        <v>0</v>
      </c>
      <c r="I24" s="44"/>
      <c r="L24" s="60" t="str">
        <f>TEXT(L21,"dd")</f>
        <v>31</v>
      </c>
    </row>
    <row r="25" spans="2:20" ht="12.75" x14ac:dyDescent="0.2">
      <c r="B25" s="47" t="s">
        <v>50</v>
      </c>
      <c r="C25" s="45">
        <v>53153446.189999998</v>
      </c>
      <c r="D25" s="45">
        <v>53103036.469999999</v>
      </c>
      <c r="E25" s="45"/>
      <c r="F25" s="46" t="s">
        <v>102</v>
      </c>
      <c r="G25" s="45">
        <v>0</v>
      </c>
      <c r="H25" s="45">
        <v>0</v>
      </c>
      <c r="I25" s="44"/>
    </row>
    <row r="26" spans="2:20" ht="12.75" x14ac:dyDescent="0.2">
      <c r="B26" s="47" t="s">
        <v>51</v>
      </c>
      <c r="C26" s="45">
        <v>37990558.299999997</v>
      </c>
      <c r="D26" s="45">
        <v>28935986.23</v>
      </c>
      <c r="E26" s="45"/>
      <c r="F26" s="66" t="s">
        <v>192</v>
      </c>
      <c r="G26" s="48">
        <v>29957246.190000001</v>
      </c>
      <c r="H26" s="48">
        <v>127482353.45</v>
      </c>
      <c r="I26" s="44"/>
      <c r="L26" s="60" t="str">
        <f>CONCATENATE("Al"," ",L23," ","de"," ",P7," ","del"," ",O11," ","y"," ","al"," ",L24," ","de"," ",P8," ","del"," ",O12)</f>
        <v>Al 30 de Septiembre del 2024 y al 31 de Diciembre del 2023</v>
      </c>
    </row>
    <row r="27" spans="2:20" ht="12.75" x14ac:dyDescent="0.2">
      <c r="B27" s="47" t="s">
        <v>193</v>
      </c>
      <c r="C27" s="45">
        <v>688382343.15999997</v>
      </c>
      <c r="D27" s="45">
        <v>721665401.76999998</v>
      </c>
      <c r="E27" s="45"/>
      <c r="F27" s="46" t="s">
        <v>104</v>
      </c>
      <c r="G27" s="45">
        <v>29957246.190000001</v>
      </c>
      <c r="H27" s="45">
        <v>127482353.45</v>
      </c>
      <c r="I27" s="44"/>
      <c r="L27" s="60" t="str">
        <f>CONCATENATE("Al"," ",L23," ","de"," ",P8," ","del"," ",O12," ","y"," ","al"," ",L23," ","de"," ",P7," ","del"," ",O11)</f>
        <v>Al 30 de Diciembre del 2023 y al 30 de Septiembre del 2024</v>
      </c>
    </row>
    <row r="28" spans="2:20" ht="12.75" x14ac:dyDescent="0.2">
      <c r="B28" s="65" t="s">
        <v>194</v>
      </c>
      <c r="C28" s="48">
        <v>406973358.93000001</v>
      </c>
      <c r="D28" s="48">
        <v>366264146.16000003</v>
      </c>
      <c r="E28" s="45"/>
      <c r="F28" s="46" t="s">
        <v>105</v>
      </c>
      <c r="G28" s="45">
        <v>0</v>
      </c>
      <c r="H28" s="45">
        <v>0</v>
      </c>
      <c r="I28" s="44"/>
    </row>
    <row r="29" spans="2:20" ht="12.75" x14ac:dyDescent="0.2">
      <c r="B29" s="53" t="s">
        <v>195</v>
      </c>
      <c r="C29" s="45">
        <v>0</v>
      </c>
      <c r="D29" s="45">
        <v>0</v>
      </c>
      <c r="E29" s="45"/>
      <c r="F29" s="66" t="s">
        <v>196</v>
      </c>
      <c r="G29" s="48">
        <v>0</v>
      </c>
      <c r="H29" s="48">
        <v>0</v>
      </c>
      <c r="I29" s="44"/>
    </row>
    <row r="30" spans="2:20" ht="12.75" x14ac:dyDescent="0.2">
      <c r="B30" s="47" t="s">
        <v>197</v>
      </c>
      <c r="C30" s="45">
        <v>0</v>
      </c>
      <c r="D30" s="45">
        <v>0</v>
      </c>
      <c r="E30" s="45"/>
      <c r="F30" s="66" t="s">
        <v>198</v>
      </c>
      <c r="G30" s="48">
        <v>0</v>
      </c>
      <c r="H30" s="48">
        <v>0</v>
      </c>
      <c r="I30" s="44"/>
    </row>
    <row r="31" spans="2:20" ht="12.75" x14ac:dyDescent="0.2">
      <c r="B31" s="47" t="s">
        <v>199</v>
      </c>
      <c r="C31" s="45">
        <v>0</v>
      </c>
      <c r="D31" s="45">
        <v>0</v>
      </c>
      <c r="E31" s="45"/>
      <c r="F31" s="46" t="s">
        <v>108</v>
      </c>
      <c r="G31" s="45">
        <v>0</v>
      </c>
      <c r="H31" s="45">
        <v>0</v>
      </c>
      <c r="I31" s="44"/>
    </row>
    <row r="32" spans="2:20" ht="12.75" x14ac:dyDescent="0.2">
      <c r="B32" s="47" t="s">
        <v>200</v>
      </c>
      <c r="C32" s="45">
        <v>406973358.93000001</v>
      </c>
      <c r="D32" s="45">
        <v>366264146.16000003</v>
      </c>
      <c r="E32" s="45"/>
      <c r="F32" s="46" t="s">
        <v>109</v>
      </c>
      <c r="G32" s="45">
        <v>0</v>
      </c>
      <c r="H32" s="45">
        <v>0</v>
      </c>
      <c r="I32" s="44"/>
    </row>
    <row r="33" spans="2:9" ht="12.75" x14ac:dyDescent="0.2">
      <c r="B33" s="47" t="s">
        <v>201</v>
      </c>
      <c r="C33" s="45">
        <v>0</v>
      </c>
      <c r="D33" s="45">
        <v>0</v>
      </c>
      <c r="E33" s="45"/>
      <c r="F33" s="46" t="s">
        <v>110</v>
      </c>
      <c r="G33" s="45">
        <v>0</v>
      </c>
      <c r="H33" s="45">
        <v>0</v>
      </c>
      <c r="I33" s="44"/>
    </row>
    <row r="34" spans="2:9" ht="12.75" x14ac:dyDescent="0.2">
      <c r="B34" s="65" t="s">
        <v>202</v>
      </c>
      <c r="C34" s="48">
        <v>0</v>
      </c>
      <c r="D34" s="48">
        <v>0</v>
      </c>
      <c r="E34" s="45"/>
      <c r="F34" s="66" t="s">
        <v>203</v>
      </c>
      <c r="G34" s="48">
        <v>224474758.44</v>
      </c>
      <c r="H34" s="48">
        <v>223340013.91</v>
      </c>
      <c r="I34" s="44"/>
    </row>
    <row r="35" spans="2:9" ht="12.75" x14ac:dyDescent="0.2">
      <c r="B35" s="47" t="s">
        <v>60</v>
      </c>
      <c r="C35" s="45">
        <v>0</v>
      </c>
      <c r="D35" s="45">
        <v>0</v>
      </c>
      <c r="E35" s="45"/>
      <c r="F35" s="46" t="s">
        <v>112</v>
      </c>
      <c r="G35" s="45">
        <v>14926447.08</v>
      </c>
      <c r="H35" s="45">
        <v>14829780.58</v>
      </c>
      <c r="I35" s="44"/>
    </row>
    <row r="36" spans="2:9" ht="12.75" x14ac:dyDescent="0.2">
      <c r="B36" s="47" t="s">
        <v>61</v>
      </c>
      <c r="C36" s="45">
        <v>0</v>
      </c>
      <c r="D36" s="45">
        <v>0</v>
      </c>
      <c r="E36" s="45"/>
      <c r="F36" s="46" t="s">
        <v>113</v>
      </c>
      <c r="G36" s="45">
        <v>209548311.36000001</v>
      </c>
      <c r="H36" s="45">
        <v>208510233.33000001</v>
      </c>
      <c r="I36" s="44"/>
    </row>
    <row r="37" spans="2:9" ht="12.75" x14ac:dyDescent="0.2">
      <c r="B37" s="47" t="s">
        <v>62</v>
      </c>
      <c r="C37" s="45">
        <v>0</v>
      </c>
      <c r="D37" s="45">
        <v>0</v>
      </c>
      <c r="E37" s="45"/>
      <c r="F37" s="46" t="s">
        <v>114</v>
      </c>
      <c r="G37" s="45">
        <v>0</v>
      </c>
      <c r="H37" s="45">
        <v>0</v>
      </c>
      <c r="I37" s="44"/>
    </row>
    <row r="38" spans="2:9" ht="12.75" x14ac:dyDescent="0.2">
      <c r="B38" s="47" t="s">
        <v>204</v>
      </c>
      <c r="C38" s="45">
        <v>0</v>
      </c>
      <c r="D38" s="45">
        <v>0</v>
      </c>
      <c r="E38" s="45"/>
      <c r="F38" s="46" t="s">
        <v>205</v>
      </c>
      <c r="G38" s="45">
        <v>0</v>
      </c>
      <c r="H38" s="45">
        <v>0</v>
      </c>
      <c r="I38" s="44"/>
    </row>
    <row r="39" spans="2:9" ht="12.75" x14ac:dyDescent="0.2">
      <c r="B39" s="47" t="s">
        <v>64</v>
      </c>
      <c r="C39" s="45">
        <v>0</v>
      </c>
      <c r="D39" s="45">
        <v>0</v>
      </c>
      <c r="E39" s="45"/>
      <c r="F39" s="46" t="s">
        <v>206</v>
      </c>
      <c r="G39" s="45">
        <v>0</v>
      </c>
      <c r="H39" s="45">
        <v>0</v>
      </c>
      <c r="I39" s="44"/>
    </row>
    <row r="40" spans="2:9" ht="12.75" x14ac:dyDescent="0.2">
      <c r="B40" s="65" t="s">
        <v>207</v>
      </c>
      <c r="C40" s="48">
        <v>486820.21</v>
      </c>
      <c r="D40" s="48">
        <v>486820.21</v>
      </c>
      <c r="E40" s="45"/>
      <c r="F40" s="46" t="s">
        <v>117</v>
      </c>
      <c r="G40" s="45">
        <v>0</v>
      </c>
      <c r="H40" s="45">
        <v>0</v>
      </c>
      <c r="I40" s="44"/>
    </row>
    <row r="41" spans="2:9" ht="12.75" x14ac:dyDescent="0.2">
      <c r="B41" s="65" t="s">
        <v>208</v>
      </c>
      <c r="C41" s="48">
        <v>0</v>
      </c>
      <c r="D41" s="48">
        <v>0</v>
      </c>
      <c r="E41" s="45"/>
      <c r="F41" s="66" t="s">
        <v>209</v>
      </c>
      <c r="G41" s="48">
        <v>0</v>
      </c>
      <c r="H41" s="48">
        <v>0</v>
      </c>
      <c r="I41" s="44"/>
    </row>
    <row r="42" spans="2:9" ht="12.75" x14ac:dyDescent="0.2">
      <c r="B42" s="47" t="s">
        <v>210</v>
      </c>
      <c r="C42" s="45">
        <v>0</v>
      </c>
      <c r="D42" s="45">
        <v>0</v>
      </c>
      <c r="E42" s="45"/>
      <c r="F42" s="46" t="s">
        <v>119</v>
      </c>
      <c r="G42" s="45">
        <v>0</v>
      </c>
      <c r="H42" s="45">
        <v>0</v>
      </c>
      <c r="I42" s="44"/>
    </row>
    <row r="43" spans="2:9" ht="12.75" x14ac:dyDescent="0.2">
      <c r="B43" s="47" t="s">
        <v>68</v>
      </c>
      <c r="C43" s="45">
        <v>0</v>
      </c>
      <c r="D43" s="45">
        <v>0</v>
      </c>
      <c r="E43" s="45"/>
      <c r="F43" s="46" t="s">
        <v>120</v>
      </c>
      <c r="G43" s="45">
        <v>0</v>
      </c>
      <c r="H43" s="45">
        <v>0</v>
      </c>
      <c r="I43" s="44"/>
    </row>
    <row r="44" spans="2:9" ht="12.75" x14ac:dyDescent="0.2">
      <c r="B44" s="65" t="s">
        <v>211</v>
      </c>
      <c r="C44" s="48">
        <v>0</v>
      </c>
      <c r="D44" s="48">
        <v>0</v>
      </c>
      <c r="E44" s="45"/>
      <c r="F44" s="46" t="s">
        <v>121</v>
      </c>
      <c r="G44" s="45">
        <v>0</v>
      </c>
      <c r="H44" s="45">
        <v>0</v>
      </c>
      <c r="I44" s="44"/>
    </row>
    <row r="45" spans="2:9" ht="12.75" x14ac:dyDescent="0.2">
      <c r="B45" s="47" t="s">
        <v>70</v>
      </c>
      <c r="C45" s="45">
        <v>0</v>
      </c>
      <c r="D45" s="45">
        <v>0</v>
      </c>
      <c r="E45" s="45"/>
      <c r="F45" s="66" t="s">
        <v>212</v>
      </c>
      <c r="G45" s="48">
        <v>2152713564.5100002</v>
      </c>
      <c r="H45" s="48">
        <v>2255719638.2600002</v>
      </c>
      <c r="I45" s="44"/>
    </row>
    <row r="46" spans="2:9" ht="12.75" x14ac:dyDescent="0.2">
      <c r="B46" s="47" t="s">
        <v>71</v>
      </c>
      <c r="C46" s="45">
        <v>0</v>
      </c>
      <c r="D46" s="45">
        <v>0</v>
      </c>
      <c r="E46" s="45"/>
      <c r="F46" s="46" t="s">
        <v>123</v>
      </c>
      <c r="G46" s="45">
        <v>4618608.92</v>
      </c>
      <c r="H46" s="45">
        <v>4256314.38</v>
      </c>
      <c r="I46" s="44"/>
    </row>
    <row r="47" spans="2:9" ht="12.75" x14ac:dyDescent="0.2">
      <c r="B47" s="47" t="s">
        <v>213</v>
      </c>
      <c r="C47" s="45">
        <v>0</v>
      </c>
      <c r="D47" s="45">
        <v>0</v>
      </c>
      <c r="E47" s="45"/>
      <c r="F47" s="46" t="s">
        <v>124</v>
      </c>
      <c r="G47" s="45">
        <v>1473109444.3800001</v>
      </c>
      <c r="H47" s="45">
        <v>1712820320.5599999</v>
      </c>
      <c r="I47" s="44"/>
    </row>
    <row r="48" spans="2:9" ht="12.75" x14ac:dyDescent="0.2">
      <c r="B48" s="47" t="s">
        <v>73</v>
      </c>
      <c r="C48" s="45">
        <v>0</v>
      </c>
      <c r="D48" s="45">
        <v>0</v>
      </c>
      <c r="E48" s="45"/>
      <c r="F48" s="46" t="s">
        <v>125</v>
      </c>
      <c r="G48" s="45">
        <v>674985511.21000004</v>
      </c>
      <c r="H48" s="45">
        <v>538643003.32000005</v>
      </c>
      <c r="I48" s="44"/>
    </row>
    <row r="49" spans="2:30" ht="12.75" x14ac:dyDescent="0.2">
      <c r="B49" s="47"/>
      <c r="C49" s="45"/>
      <c r="D49" s="45"/>
      <c r="E49" s="45"/>
      <c r="F49" s="46"/>
      <c r="G49" s="45"/>
      <c r="H49" s="45"/>
      <c r="I49" s="44"/>
    </row>
    <row r="50" spans="2:30" ht="12.75" x14ac:dyDescent="0.2">
      <c r="B50" s="65" t="s">
        <v>214</v>
      </c>
      <c r="C50" s="48">
        <v>7463494069.9200001</v>
      </c>
      <c r="D50" s="48">
        <v>4396357824.5299997</v>
      </c>
      <c r="E50" s="45"/>
      <c r="F50" s="66" t="s">
        <v>215</v>
      </c>
      <c r="G50" s="48">
        <f>+G12+G22+G26+G29+G30+G34+G41+G45</f>
        <v>5072685146.2000008</v>
      </c>
      <c r="H50" s="48">
        <f>+H12+H22+H26+H29+H30+H34+H41+H45</f>
        <v>7129618392.5699987</v>
      </c>
      <c r="I50" s="44"/>
      <c r="AC50" s="75"/>
      <c r="AD50" s="75"/>
    </row>
    <row r="51" spans="2:30" ht="12.75" x14ac:dyDescent="0.2">
      <c r="B51" s="47"/>
      <c r="C51" s="45"/>
      <c r="D51" s="45"/>
      <c r="E51" s="45"/>
      <c r="F51" s="46"/>
      <c r="G51" s="45"/>
      <c r="H51" s="45"/>
      <c r="I51" s="44"/>
    </row>
    <row r="52" spans="2:30" ht="12.75" x14ac:dyDescent="0.2">
      <c r="B52" s="65" t="s">
        <v>216</v>
      </c>
      <c r="C52" s="45"/>
      <c r="D52" s="45"/>
      <c r="E52" s="45"/>
      <c r="F52" s="66" t="s">
        <v>217</v>
      </c>
      <c r="G52" s="45"/>
      <c r="H52" s="45"/>
      <c r="I52" s="44"/>
    </row>
    <row r="53" spans="2:30" ht="12.75" x14ac:dyDescent="0.2">
      <c r="B53" s="47" t="s">
        <v>218</v>
      </c>
      <c r="C53" s="45">
        <v>28487285768.540001</v>
      </c>
      <c r="D53" s="45">
        <v>29985063111.560001</v>
      </c>
      <c r="E53" s="45"/>
      <c r="F53" s="46" t="s">
        <v>219</v>
      </c>
      <c r="G53" s="45">
        <v>0</v>
      </c>
      <c r="H53" s="45">
        <v>0</v>
      </c>
      <c r="I53" s="44"/>
    </row>
    <row r="54" spans="2:30" ht="12.75" x14ac:dyDescent="0.2">
      <c r="B54" s="47" t="s">
        <v>220</v>
      </c>
      <c r="C54" s="45">
        <v>180010314.5</v>
      </c>
      <c r="D54" s="45">
        <v>180010314.5</v>
      </c>
      <c r="E54" s="45"/>
      <c r="F54" s="46" t="s">
        <v>221</v>
      </c>
      <c r="G54" s="45">
        <v>0</v>
      </c>
      <c r="H54" s="45">
        <v>0</v>
      </c>
      <c r="I54" s="44"/>
    </row>
    <row r="55" spans="2:30" ht="12.75" x14ac:dyDescent="0.2">
      <c r="B55" s="47" t="s">
        <v>222</v>
      </c>
      <c r="C55" s="45">
        <v>41125233107.849998</v>
      </c>
      <c r="D55" s="45">
        <v>39321007144.290001</v>
      </c>
      <c r="E55" s="45"/>
      <c r="F55" s="46" t="s">
        <v>223</v>
      </c>
      <c r="G55" s="45">
        <v>19309607099</v>
      </c>
      <c r="H55" s="45">
        <v>19341156021.330002</v>
      </c>
      <c r="I55" s="44"/>
    </row>
    <row r="56" spans="2:30" ht="12.75" x14ac:dyDescent="0.2">
      <c r="B56" s="47" t="s">
        <v>224</v>
      </c>
      <c r="C56" s="45">
        <v>4520803424.3599997</v>
      </c>
      <c r="D56" s="45">
        <v>4437570170.1599998</v>
      </c>
      <c r="E56" s="45"/>
      <c r="F56" s="46" t="s">
        <v>225</v>
      </c>
      <c r="G56" s="45">
        <v>0</v>
      </c>
      <c r="H56" s="45">
        <v>0</v>
      </c>
      <c r="I56" s="44"/>
    </row>
    <row r="57" spans="2:30" ht="12.75" x14ac:dyDescent="0.2">
      <c r="B57" s="47" t="s">
        <v>226</v>
      </c>
      <c r="C57" s="45">
        <v>181642757.58000001</v>
      </c>
      <c r="D57" s="45">
        <v>176996568.83000001</v>
      </c>
      <c r="E57" s="45"/>
      <c r="F57" s="46" t="s">
        <v>227</v>
      </c>
      <c r="G57" s="45">
        <v>0</v>
      </c>
      <c r="H57" s="45">
        <v>0</v>
      </c>
      <c r="I57" s="44"/>
    </row>
    <row r="58" spans="2:30" ht="12.75" x14ac:dyDescent="0.2">
      <c r="B58" s="47" t="s">
        <v>228</v>
      </c>
      <c r="C58" s="45">
        <v>-1667753440.8699999</v>
      </c>
      <c r="D58" s="45">
        <v>-1159135562.1900001</v>
      </c>
      <c r="E58" s="45"/>
      <c r="F58" s="46" t="s">
        <v>229</v>
      </c>
      <c r="G58" s="45">
        <v>0</v>
      </c>
      <c r="H58" s="45">
        <v>0</v>
      </c>
      <c r="I58" s="44"/>
    </row>
    <row r="59" spans="2:30" ht="12.75" x14ac:dyDescent="0.2">
      <c r="B59" s="47" t="s">
        <v>230</v>
      </c>
      <c r="C59" s="45">
        <v>32457644.670000002</v>
      </c>
      <c r="D59" s="45">
        <v>32457644.670000002</v>
      </c>
      <c r="E59" s="45"/>
      <c r="F59" s="46"/>
      <c r="G59" s="45"/>
      <c r="H59" s="45"/>
      <c r="I59" s="44"/>
    </row>
    <row r="60" spans="2:30" ht="12.75" x14ac:dyDescent="0.2">
      <c r="B60" s="47" t="s">
        <v>231</v>
      </c>
      <c r="C60" s="45">
        <v>0</v>
      </c>
      <c r="D60" s="45">
        <v>0</v>
      </c>
      <c r="E60" s="45"/>
      <c r="F60" s="66" t="s">
        <v>232</v>
      </c>
      <c r="G60" s="48">
        <v>19309607099</v>
      </c>
      <c r="H60" s="48">
        <v>19341156021.330002</v>
      </c>
      <c r="I60" s="44"/>
    </row>
    <row r="61" spans="2:30" ht="12.75" x14ac:dyDescent="0.2">
      <c r="B61" s="47" t="s">
        <v>233</v>
      </c>
      <c r="C61" s="45">
        <v>0</v>
      </c>
      <c r="D61" s="45">
        <v>0</v>
      </c>
      <c r="E61" s="45"/>
      <c r="F61" s="45"/>
      <c r="G61" s="45"/>
      <c r="H61" s="45"/>
      <c r="I61" s="44"/>
    </row>
    <row r="62" spans="2:30" ht="12.75" x14ac:dyDescent="0.2">
      <c r="B62" s="47"/>
      <c r="C62" s="45"/>
      <c r="D62" s="45"/>
      <c r="E62" s="45"/>
      <c r="F62" s="66" t="s">
        <v>234</v>
      </c>
      <c r="G62" s="48">
        <f>+G50+G60</f>
        <v>24382292245.200001</v>
      </c>
      <c r="H62" s="48">
        <f>+H50+H60</f>
        <v>26470774413.900002</v>
      </c>
      <c r="I62" s="44"/>
    </row>
    <row r="63" spans="2:30" ht="12.75" x14ac:dyDescent="0.2">
      <c r="B63" s="65" t="s">
        <v>235</v>
      </c>
      <c r="C63" s="48">
        <v>72859679576.630005</v>
      </c>
      <c r="D63" s="48">
        <v>72973969391.820007</v>
      </c>
      <c r="E63" s="45"/>
      <c r="F63" s="46"/>
      <c r="G63" s="45"/>
      <c r="H63" s="46"/>
      <c r="I63" s="44"/>
    </row>
    <row r="64" spans="2:30" ht="12.75" x14ac:dyDescent="0.2">
      <c r="B64" s="47"/>
      <c r="C64" s="45"/>
      <c r="D64" s="45"/>
      <c r="E64" s="45"/>
      <c r="F64" s="66" t="s">
        <v>236</v>
      </c>
      <c r="G64" s="45"/>
      <c r="H64" s="46"/>
      <c r="I64" s="44"/>
    </row>
    <row r="65" spans="2:29" ht="12.75" x14ac:dyDescent="0.2">
      <c r="B65" s="65" t="s">
        <v>237</v>
      </c>
      <c r="C65" s="48">
        <v>80323173646.550003</v>
      </c>
      <c r="D65" s="48">
        <v>77370327216.350006</v>
      </c>
      <c r="E65" s="45"/>
      <c r="F65" s="46"/>
      <c r="G65" s="45"/>
      <c r="H65" s="46"/>
      <c r="I65" s="44"/>
    </row>
    <row r="66" spans="2:29" ht="12.75" x14ac:dyDescent="0.2">
      <c r="B66" s="47"/>
      <c r="C66" s="67"/>
      <c r="D66" s="46"/>
      <c r="E66" s="46"/>
      <c r="F66" s="66" t="s">
        <v>238</v>
      </c>
      <c r="G66" s="48">
        <v>37795729946.659996</v>
      </c>
      <c r="H66" s="48">
        <v>39034834767.93</v>
      </c>
      <c r="I66" s="44"/>
    </row>
    <row r="67" spans="2:29" ht="12.75" x14ac:dyDescent="0.2">
      <c r="B67" s="47"/>
      <c r="C67" s="46"/>
      <c r="D67" s="46"/>
      <c r="E67" s="46"/>
      <c r="F67" s="46" t="s">
        <v>239</v>
      </c>
      <c r="G67" s="45">
        <v>37751545886.699997</v>
      </c>
      <c r="H67" s="45">
        <v>38991887280.970001</v>
      </c>
      <c r="I67" s="44"/>
    </row>
    <row r="68" spans="2:29" ht="12.75" x14ac:dyDescent="0.2">
      <c r="B68" s="47"/>
      <c r="C68" s="46"/>
      <c r="D68" s="46"/>
      <c r="E68" s="46"/>
      <c r="F68" s="46" t="s">
        <v>240</v>
      </c>
      <c r="G68" s="45">
        <v>35012542</v>
      </c>
      <c r="H68" s="45">
        <v>33775969</v>
      </c>
      <c r="I68" s="44"/>
    </row>
    <row r="69" spans="2:29" ht="12.75" x14ac:dyDescent="0.2">
      <c r="B69" s="47"/>
      <c r="C69" s="46"/>
      <c r="D69" s="46"/>
      <c r="E69" s="46"/>
      <c r="F69" s="46" t="s">
        <v>241</v>
      </c>
      <c r="G69" s="45">
        <v>9171517.9600000009</v>
      </c>
      <c r="H69" s="45">
        <v>9171517.9600000009</v>
      </c>
      <c r="I69" s="44"/>
    </row>
    <row r="70" spans="2:29" ht="12.75" x14ac:dyDescent="0.2">
      <c r="B70" s="47"/>
      <c r="C70" s="46"/>
      <c r="D70" s="46"/>
      <c r="E70" s="46"/>
      <c r="F70" s="46"/>
      <c r="G70" s="45"/>
      <c r="H70" s="45"/>
      <c r="I70" s="44"/>
    </row>
    <row r="71" spans="2:29" ht="12.75" x14ac:dyDescent="0.2">
      <c r="B71" s="47"/>
      <c r="C71" s="46"/>
      <c r="D71" s="46"/>
      <c r="E71" s="46"/>
      <c r="F71" s="66" t="s">
        <v>242</v>
      </c>
      <c r="G71" s="48">
        <v>18145151454.689999</v>
      </c>
      <c r="H71" s="48">
        <v>11864718034.520004</v>
      </c>
      <c r="I71" s="44"/>
      <c r="AC71" s="75"/>
    </row>
    <row r="72" spans="2:29" ht="12.75" x14ac:dyDescent="0.2">
      <c r="B72" s="47"/>
      <c r="C72" s="46"/>
      <c r="D72" s="46"/>
      <c r="E72" s="46"/>
      <c r="F72" s="46" t="s">
        <v>243</v>
      </c>
      <c r="G72" s="45">
        <v>6032556424.2299995</v>
      </c>
      <c r="H72" s="45">
        <v>3015011894.5300002</v>
      </c>
      <c r="I72" s="44"/>
    </row>
    <row r="73" spans="2:29" ht="12.75" x14ac:dyDescent="0.2">
      <c r="B73" s="47"/>
      <c r="C73" s="46"/>
      <c r="D73" s="46"/>
      <c r="E73" s="46"/>
      <c r="F73" s="46" t="s">
        <v>244</v>
      </c>
      <c r="G73" s="45">
        <v>15765567599.719999</v>
      </c>
      <c r="H73" s="45">
        <v>12754192674.25</v>
      </c>
      <c r="I73" s="44"/>
    </row>
    <row r="74" spans="2:29" ht="12.75" x14ac:dyDescent="0.2">
      <c r="B74" s="47"/>
      <c r="C74" s="46"/>
      <c r="D74" s="46"/>
      <c r="E74" s="46"/>
      <c r="F74" s="46" t="s">
        <v>245</v>
      </c>
      <c r="G74" s="45">
        <v>17399374894.450001</v>
      </c>
      <c r="H74" s="45">
        <v>17400611467.450001</v>
      </c>
      <c r="I74" s="44"/>
    </row>
    <row r="75" spans="2:29" ht="12.75" x14ac:dyDescent="0.2">
      <c r="B75" s="47"/>
      <c r="C75" s="46"/>
      <c r="D75" s="46"/>
      <c r="E75" s="46"/>
      <c r="F75" s="46" t="s">
        <v>246</v>
      </c>
      <c r="G75" s="45">
        <v>0</v>
      </c>
      <c r="H75" s="45">
        <v>0</v>
      </c>
      <c r="I75" s="44"/>
    </row>
    <row r="76" spans="2:29" ht="12.75" x14ac:dyDescent="0.2">
      <c r="B76" s="47"/>
      <c r="C76" s="46"/>
      <c r="D76" s="46"/>
      <c r="E76" s="46"/>
      <c r="F76" s="46" t="s">
        <v>247</v>
      </c>
      <c r="G76" s="45">
        <v>-21052347463.709999</v>
      </c>
      <c r="H76" s="45">
        <v>-21305098001.709999</v>
      </c>
      <c r="I76" s="44"/>
    </row>
    <row r="77" spans="2:29" ht="12.75" x14ac:dyDescent="0.2">
      <c r="B77" s="47"/>
      <c r="C77" s="46"/>
      <c r="D77" s="46"/>
      <c r="E77" s="46"/>
      <c r="F77" s="46"/>
      <c r="G77" s="45"/>
      <c r="H77" s="45"/>
      <c r="I77" s="44"/>
    </row>
    <row r="78" spans="2:29" ht="12.75" x14ac:dyDescent="0.2">
      <c r="B78" s="47"/>
      <c r="C78" s="46"/>
      <c r="D78" s="46"/>
      <c r="E78" s="46"/>
      <c r="F78" s="68" t="s">
        <v>248</v>
      </c>
      <c r="G78" s="48">
        <v>0</v>
      </c>
      <c r="H78" s="48">
        <v>0</v>
      </c>
      <c r="I78" s="44"/>
    </row>
    <row r="79" spans="2:29" ht="12.75" x14ac:dyDescent="0.2">
      <c r="B79" s="47"/>
      <c r="C79" s="46"/>
      <c r="D79" s="46"/>
      <c r="E79" s="46"/>
      <c r="F79" s="46" t="s">
        <v>249</v>
      </c>
      <c r="G79" s="45">
        <v>0</v>
      </c>
      <c r="H79" s="45">
        <v>0</v>
      </c>
      <c r="I79" s="44"/>
    </row>
    <row r="80" spans="2:29" ht="12.75" x14ac:dyDescent="0.2">
      <c r="B80" s="47"/>
      <c r="C80" s="46"/>
      <c r="D80" s="46"/>
      <c r="E80" s="46"/>
      <c r="F80" s="46" t="s">
        <v>250</v>
      </c>
      <c r="G80" s="45">
        <v>0</v>
      </c>
      <c r="H80" s="45">
        <v>0</v>
      </c>
      <c r="I80" s="44"/>
    </row>
    <row r="81" spans="2:9" ht="12.75" x14ac:dyDescent="0.2">
      <c r="B81" s="47"/>
      <c r="C81" s="46"/>
      <c r="D81" s="46"/>
      <c r="E81" s="46"/>
      <c r="F81" s="46"/>
      <c r="G81" s="45"/>
      <c r="H81" s="46"/>
      <c r="I81" s="44"/>
    </row>
    <row r="82" spans="2:9" ht="12.75" x14ac:dyDescent="0.2">
      <c r="B82" s="47"/>
      <c r="C82" s="46"/>
      <c r="D82" s="46"/>
      <c r="E82" s="46"/>
      <c r="F82" s="66" t="s">
        <v>251</v>
      </c>
      <c r="G82" s="48">
        <f>+G66+G71+G78</f>
        <v>55940881401.349991</v>
      </c>
      <c r="H82" s="48">
        <v>50899552802.450005</v>
      </c>
      <c r="I82" s="44"/>
    </row>
    <row r="83" spans="2:9" ht="12.75" x14ac:dyDescent="0.2">
      <c r="B83" s="47"/>
      <c r="C83" s="46"/>
      <c r="D83" s="46"/>
      <c r="E83" s="46"/>
      <c r="F83" s="46"/>
      <c r="G83" s="45"/>
      <c r="H83" s="46"/>
      <c r="I83" s="44"/>
    </row>
    <row r="84" spans="2:9" ht="12.75" x14ac:dyDescent="0.2">
      <c r="B84" s="47"/>
      <c r="C84" s="46"/>
      <c r="D84" s="46"/>
      <c r="E84" s="46"/>
      <c r="F84" s="66" t="s">
        <v>252</v>
      </c>
      <c r="G84" s="48">
        <f>+G62+G82</f>
        <v>80323173646.549988</v>
      </c>
      <c r="H84" s="48">
        <f>+H62+H82</f>
        <v>77370327216.350006</v>
      </c>
      <c r="I84" s="44"/>
    </row>
    <row r="85" spans="2:9" ht="13.5" thickBot="1" x14ac:dyDescent="0.25">
      <c r="B85" s="49"/>
      <c r="C85" s="50"/>
      <c r="D85" s="50"/>
      <c r="E85" s="50"/>
      <c r="F85" s="51"/>
      <c r="G85" s="51"/>
      <c r="H85" s="51"/>
      <c r="I85" s="52"/>
    </row>
    <row r="86" spans="2:9" x14ac:dyDescent="0.2">
      <c r="G86" s="75"/>
    </row>
  </sheetData>
  <mergeCells count="6">
    <mergeCell ref="B3:H3"/>
    <mergeCell ref="B4:H4"/>
    <mergeCell ref="B5:H5"/>
    <mergeCell ref="B8:H8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269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271</v>
      </c>
    </row>
    <row r="7" spans="3:12" hidden="1" x14ac:dyDescent="0.2">
      <c r="G7" s="29" t="s">
        <v>15</v>
      </c>
      <c r="H7" s="30" t="s">
        <v>268</v>
      </c>
      <c r="I7" s="11"/>
      <c r="J7" s="11" t="s">
        <v>11</v>
      </c>
      <c r="K7" s="28" t="s">
        <v>267</v>
      </c>
    </row>
    <row r="8" spans="3:12" hidden="1" x14ac:dyDescent="0.2">
      <c r="G8" s="29" t="s">
        <v>8</v>
      </c>
      <c r="H8" s="30" t="s">
        <v>261</v>
      </c>
      <c r="I8" s="11"/>
      <c r="J8" s="11" t="s">
        <v>29</v>
      </c>
      <c r="K8" s="28" t="s">
        <v>270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265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272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269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9 h 7 f t b 8 / f n r 6 + u T V 2 c s 3 3 H q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w + N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5 g z t w f j w m t N 7 / / 8 5 9 8 T k g Q v u a P x 9 9 + 9 f v 8 / s c n b 8 5 + k t H 9 9 t m p d K W 0 x q 9 E v t M 3 X w J 3 f m g S 5 Y P H r 3 / / N 7 / P y 6 P f i 6 D x L / Q 3 9 R Y Q T T 5 5 D K q + O u K / 8 Q v 9 f f r 8 z V d n T 3 e Z i v r H H v c v o L 7 9 + K 7 + h k 8 I h n 6 n Y P Q 3 f O I B s n 8 J J J 9 G T 0 / P n n o D 0 A 8 e n 3 x J X P X i 1 Z F 8 a v 7 C x 2 + O z 1 6 8 / v 1 / r 9 / n G d 7 / / O z 1 m 5 e Q F P k F f x + / e f P q T C g l x P v 9 X 5 8 + P z 0 B X 3 u f A e K Z + Q y E 5 v n k 6 b f E f v b 8 + H O I n P v D 0 N 5 8 4 / + p k 2 G + 8 v 5 6 T P + + + f 2 V z U h o 3 F / y z e v O d + Z v 8 y 0 R G z j p X 0 R e H s f z 0 + N n h P T r l 0 c / / v i u 9 5 f 9 5 u T b P I c v v z w B Z P 7 5 W G a B q H r v x c H T g / s / + e L + d 8 8 + 3 X v y 8 P l P v D n 9 6 v d 6 + O n j u 9 o C v X 2 + d 7 S T 0 o N / 9 h g 3 + u T x m 2 9 / 5 4 2 i 8 / k + f n n D s 8 m i 9 M X x 7 y 1 / o U f 3 x + M v z l 5 4 n 9 s / Q P j X Z g J o l K e v l f a v g S M T H r 8 9 f k 1 0 5 p 5 + 7 z e v v / 3 s + d H v 8 / i u + R W f f f G U f v m 9 + T P + F Z 8 9 / 9 x + x r + S D i J Z O j l 9 / f r 3 / 4 J m G t A 7 n z y 2 b M J / 8 3 B O v 3 h C a s l r p f i 9 o l l g X J + e E j s + / / 3 p n Y D J 0 I Q Y T V j T / U F 9 + q o s q t d I G T 4 7 e / P 7 n 7 x 5 9 c 0 p t n v / v 1 d s P t V + p N l + p N k 6 m u 2 7 3 z 3 u a r b U a L b 9 / z d p t t / 7 l p r t 9 x n U b E y Z / 1 d o s p M v X 7 8 5 O S X / 8 B v U Z H v / v 9 d k P t V + p M l + p M k 6 m u w n f q + f G N R k 9 3 6 k y V j i v n F N 9 v l z 9 P f l V y / e f H O a 7 M H P h i b D b 0 5 p f T 6 g w R 7 G N R j w 9 / 4 S + T r 6 / P Q L I 1 7 v o 9 e + 3 d V r P g 2 / M b 0 W g t X P / v + l 6 W C H O p / 8 f 0 r z + X + 9 r 7 Z 7 8 + W L 0 6 6 2 2 7 M R 6 S 1 i U q g U o s / z n x S i E Z S z n 3 z y 9 M 1 3 D u 6 f P X v 9 5 d m b 3 4 t + P f t 0 5 + D N 7 / O a C Y l u i I V A O L C P + f X x 8 + M X n 3 9 1 R G 3 k F w U P Q h o t y b r u 6 E V x m Z c p E k n y N 4 J M 0 / / P K i Z 7 A 5 j s / d A x u T e A y b 0 f O i b 7 A 5 j s / 9 A x u T + A y f 0 f O i a f D m D y 6 Q 8 d k w c D m D z 4 o W N y M I D J w Q 8 d k 4 c D m D z 8 o W O y u x N H h T / v o a J N X / v O J V r e 0 r u U B Q J 4 X a 9 / f / o 7 6 n m o d / G Q n t 2 9 e 9 a C B S 7 J G / K h j m T F o 3 G L H P T 7 5 9 W E f l l i H a R M T 2 U 9 5 I t i O q + y a b Y k 7 P E e x h M g c V d Q i 7 m 9 9 9 7 P 7 R U X 9 9 a p S a z n / L 8 y N f n s 7 P X J y 2 8 y m t / / 2 f C B / 1 8 V z V u S f W M u r 3 7 3 / x 8 H 1 5 L 6 / y M O 7 d c K 5 b / c e / M T e 1 / e / 6 k H T 9 8 c P H j y 8 r v H X / w + T 5 / + 5 O 8 1 G M o / u N G 1 Z S X w o 1 D + 6 + i w 3 + f 0 2 F d i H 6 j E P v 1 5 o c S E Z j / S Y j / S Y q L F v v 2 d 3 + s n v n r + 5 M 2 r 7 9 x 7 M a j F D v 7 f p M V + n 1 t q s d / 7 / w N a L J Y s + c l 7 D 7 7 a 5 J r h V 1 + Z Y a D B 3 6 z a Q C b + 6 R T c 7 g 9 N w T G 2 H 6 b V G E R c j Q 0 T 7 W u q N f 0 t U G f 6 2 / 8 / 1 N j O o B r b G V Z j 1 p 7 8 M N S Y / 5 d T X f i 5 K a 8 o s z 6 g t O 7 f I q + I X 3 8 4 a k t / h Y r S X 6 G Z 8 O v / W 3 X T 2 Y t n X 7 5 8 9 e V P f n N h 4 s H P h g L C b z / n n p W j 1 d d U Q T / y r P 7 f 5 1 n t f Y h n d b p 7 7 9 X u i 2 8 / O z g 5 + H 1 + 8 j u D S m r 3 Z 0 1 F D S T j w K n H r 0 6 P o Q v e P y n 3 n b z O 6 l + 0 / k f / + i y d V o s q z Z f p d 6 v 6 7 S R f T u d f I / / 2 n l 5 e L P / 2 / 5 V Y l Z J H 9 7 4 5 T X r / Z 0 O T / r 8 u V h W a / U i j / v 9 G o 3 5 T s e r J 6 3 s / B x r V T M D P U y 0 W c c C f f f r V T 6 h + + K B Y 9 f f + + R S r K t G + p l r T 3 3 4 u Y l V M U / D 3 D 0 G p 7 Q w q t Z 3 / L 0 e u y g M D K u z T H 0 W u t 9 V U d / l f 6 s R 3 d / n P 2 6 f Y W I 8 M N H z 4 n V N i e m 4 g 7 W j 4 R 8 f T t r i s 9 H N 8 E N N b 3 z 5 7 + v T 0 h Z K A y Y 3 V e f v 7 4 5 f k h Y v 2 e f r q 7 P n z 1 2 + I Y 4 + e 0 4 D c X 4 + / f f z 6 6 e m z 4 6 + e v 3 n 6 5 c l X M u U v X x x / w T R 8 c v z 6 9 C n I 9 u b 5 l 5 9 / G X x i V a H 9 5 O T L L 1 6 e P Q 1 f U 5 3 q + e s / e 3 R 8 f b b X p 2 O a C i X T k 6 K e r s t s 2 e Z R o u 7 9 i K i x h t 9 9 8 v l P x I i a p t k 4 P T 3 P h b b X 6 e k v W h e X W Z k T e Z s o f e / 9 i L 6 d h s / u H b / 8 8 t 7 v t f P t A f r u 3 r E E j l J 0 / 0 c U 7 T T 8 z k / c f / L y 5 X c / f T p A 0 b 0 7 6 Z N s O a 2 a u 2 / y p q r z m n I M U d K 6 0 P d H p P V I + x N 7 3 / 6 9 B 0 h 7 z 5 L 2 a b 7 K l z N K 1 h R Z Q 4 r h y 7 a u 4 h r B r Y X / f 4 j I P w Q i H 7 w Z 0 g j 7 d 9 K z 5 W V e N 0 W 1 z J v 0 T b 5 Y V T U p 3 S b d + n b W t F l 6 L 1 3 k T d 7 c i d L 7 w Y / o H a X 3 s / u 7 A / S + f y d 9 V i 1 n V U O J y G V 6 D G W c T Y t / 9 G 9 d p q f N K p / + o 3 / 9 e T G N K 5 C D H 9 G 6 0 / D 3 e v N 7 f / n s 2 f H v / f s M 0 P r T O y l p j n / 0 b 2 2 K l u g 9 y w 3 l 6 b c 3 e T 3 N S Y s g E / x 5 V p M L h 9 z w 9 d 2 4 W X z 4 I 9 J H S f / t h 2 c D p H 9 w R 7 S 0 d T e a W z h 0 u z s / o n P U Y f 7 q W S S a A 5 0 n Y + L w O p / O i b 5 Z + i q f F p O i d j 5 0 d T P J f x T 4 d R u + f L N / 8 P s 8 O f i p k w G S 7 4 Y W 8 1 m x J C e l o A U m V i w n V d 1 W 6 c s y + 0 F U l e z + K C a M 0 / v Z 8 X c H 6 E 0 e 9 s m a G J j o S 6 4 J E X h C a 3 n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4 o o / + r 3 / v 3 5 F 0 P z Z 1 + 9 O P n 9 a V j H j s j H b 9 6 8 O q N f f u r l q 7 M 3 r 4 5 f P L 5 r P p G v 3 k i f l n 5 d d 5 b H L L 9 x N y 9 f v X 7 x 5 m h X O p A / H j 9 7 f v z m 9 1 c I j + 9 6 f 8 k 3 r z v f m b / N t z Q d P D L 5 6 + n Z K / x 1 + v z N V 0 K f u 3 a Y 7 z X e k + f H r 1 + + + v L n z X j P X r z + / Z / c P L 9 d z y Q + 3 v 3 / 9 4 / 3 + O Q N D f n N N z O / q p X + 3 z z e Z 3 C J z p 7 + v B n v 6 6 + e v H x 1 + v r n 0 3 j p 6 5 8 3 w y X V / P n r 0 5 O f N + N V c / T 5 z 6 s B / 3 x i a H x 3 9 u X P n / G C m X 9 e K e j T 7 5 y + + n m k s G h + f 5 + X S C 7 + / 2 i 8 N K Z n Z 2 9 + / 5 M 3 r / o D 3 n l 5 c v z 7 P z 2 l q P D / X z 7 l x j G T / L 7 8 / b 9 6 f f r q 5 9 m Q X 5 6 + + v + X 4 t o 4 5 N e n n 3 9 B q Y 5 v Z s D / L w m F N w 6 Y 8 i + v f 5 9 v a I L / v z B e + v v 3 P / n q 1 T c k x T v / H x j x 6 y + / e k V T / O b 0 i 2 9 m z P 9 f E G M Y q G + f n b 7 4 / 1 c O 4 O T L 1 2 9 O S D u d x o a M L C m l S p 9 + Q 2 7 I / 0 s 4 e + O Q / 3 + o u z a O 9 5 t w Q f 4 / x t X / / 3 R B N g 7 5 y V e v N d D 4 J k b 8 / w U 5 9 l X 5 z 5 c x f / n / R z 9 k s y i / + f 2 f f 3 l y / O b s / 1 8 L T Z 8 / / / 2 P T 0 6 + / A p B Q 9 8 o f / H F m 9 / / 7 B a u V 3 c t 9 v + 7 Q 7 6 d U X 7 4 / 5 v x 3 t 6 9 3 r v V m P 9 f Y q I 2 j / n 0 C + n o p i H f u 9 W Q / 7 8 w z U + O n / / + B P P G R Y n 9 W 4 3 4 / w u T / O y L W 7 k h n 9 5 q w P 9 f m O K z F y e v 3 9 x q k g 9 u N e b / L 0 z y 5 8 / p u 9 P f + 0 Z B f n C r E e / / v 2 P E z 8 5 e n 7 y M + i D 4 5 v c 5 P f 6 G v K 7 / l z D 1 5 u H S N / e + m e H + v 4 S f h 4 f 7 4 q s v v v v 0 + P f 5 e T L a p 8 d v T p + 9 + v J G t + P / R 8 N 9 8 w 2 F D v + v H y x x 8 v 8 f G V l U 7 8 8 b u R 0 Y 7 t P / v w r u h v H + / 1 B y h 5 n 5 / + O 8 f J f / P T l 9 L g P n X 6 T d L q F + 7 8 X B 0 4 P 7 P / n i / n f P P t 1 7 8 n u 9 + b 2 / f P b s + P e m A Z s m 2 n a P 2 n 6 5 9 + Y n 9 r 6 8 / 1 M P n v 1 e 9 5 7 9 P j v 3 v v 3 k / r O f e n p i 2 u 4 d P S Z q / f 6 v T 4 6 f n w I F / P H y 1 e k J I / b F y 2 8 f v z 5 7 z V R 7 f v q T p 8 / x 2 8 l X X 3 z F v 5 C T / v m r I 5 B R f n v 8 4 v V X T 1 7 Z 8 X 3 D V P q 9 z p 7 i B f w Q O t 2 O O A + f / 8 S b Z / f u / 9 R p l D i R t g 9 2 d 7 + I E Q e d u z 8 s n c A f 9 v f / 3 1 D s 9 C d f n + 3 9 i J 0 G i P P 7 / D 7 H c e L 8 i J 2 6 F L v 3 E 6 e n n 3 / + 5 P O 9 + z 9 x M z v 9 3 l 9 + f v r t e z / x 5 N 6 r n 0 / s 9 O z e l 7 / P L W R N i b P / + s H P D + K 8 F + f 8 / F N E L 9 / s H / w + T w 5 + y g 7 4 R s 7 5 + S Z W 9 1 + / v g X n / F w Q 5 + e U O K e f / t 6 v X p 7 t n L 3 + 6 m b i / P w T q + / 8 x P 0 n L 3 / i 2 f 3 d m 4 n z 8 0 0 h G + f n 2 Z O 4 L / 0 j 4 r w 5 / b 2 f n t 7 C l P / 8 E y t W y P s P v h t X y D G 3 + c H T T 3 8 e u 8 2 G Y j / x k 7 e P W 3 9 E s U 0 U + 5 E A v n m 2 t 7 9 3 C + 3 0 8 8 0 j 0 k D j 2 U 9 + Z e X n R 8 T p Z h e / / f D s R 8 T p + 9 I 7 P / X 8 w X e + 8 5 P f v v 8 j 4 n x Q X v r n H 3 F Y I e 8 + v 3 c L a / X z 0 5 d + t r P z 4 B b E + f l n y j n z c 7 L / f P 9 m 4 v z 8 4 x x J i z 3 / 4 v N b u 8 0 / v / P z X y e R + P O G n c g g 7 T / 5 z p d n + w f H t y b O z y M T x r m y l 9 / 9 9 O n N x P l 5 p 6 X V M z z 7 6 v a J x B 9 x z o + 0 9 G a P a O / F z u 1 X N H 7 e a O m v E 2 j 8 v C H O T S b s R 7 I 2 t A a 0 9 + 3 f + 0 f s F F 8 9 / P Z P / d R A r u x H e e m h x e i H X 8 V T r z + i 2 F B I 8 u z 4 u 7 e m 2 P + 3 V N Y 3 T T G T w f 7 O g x / x 2 P t R 7 O Q n f 5 T W f m 8 l / / O b O D c k T H 4 k a 0 M U + 3 0 e / l 6 3 p t j P b 3 1 + U 0 T z I x 4 b y o o f f / f L m 1 X W z 7 t k 1 A 3 E + R E 7 v a 9 7 8 C O V F f c Z z n Y + v X + L D N X P O w H U b P D J 2 b d v J s 7 P v 5 T C + 6 f K f / 4 Q h 5 X L 6 e / z 7 E l 8 K f x H i m i A Y j / 1 7 Y M f K a J B u / a T t 4 n s f r 4 R R + V n Z + f B 7 W X t R 2 7 S J n b 6 k X Y a 4 L H 9 B 9 + 9 h X b 6 e W r s f v L 1 2 e 3 T m D 9 i J 6 L C p 0 9 e / U h l v Q / F T n + f 3 + c 4 z m M / z y 2 g J A r 2 n + / f T J y f f 4 n f z Z z z I 1 k b c q i + 8 + k t Z O 3 n H z u 9 / z r C z 3 d j 9 / 7 r w j / f B f A 7 P 3 H / y c u X 3 / 3 0 6 Y 8 E c M g V / 4 m f j P t O P 4 u u + P 8 X i C M r U N 9 + e I v 1 8 Z + n b t K T V 7 / P z o + I M y B W u 3 v 7 8 Q j 3 R 1 p 6 g G L 3 H 3 5 1 e 8 f y 5 7 s n w F S 4 9 + X v c 3 u K / Y j H w G O v X 9 9 e K n / E Y 5 u S U T / P 3 Q O x g L / P w 9 / r 1 u z 0 I w E k d v r u V 8 9 u n 6 n 7 k Q B u W v r 8 k Z d 1 2 1 X O n 3 f a 6 X T n p 5 4 / + M 5 3 z r 7 a v b W s / U g 7 b c r U / U g 7 D f H Y y d m 3 f 0 S x 2 1 F M k l E / c f A m T r G f 5 / r 8 P V I K P / / 0 + Y M n T 3 / v 7 z z 7 f b 5 6 e T N x f v 5 x j m T q j n / v 3 + d H i u h 2 F D v 9 9 P d + 9 f J s 5 9 P 7 t / e d f r 5 l x X e f 3 / t R n P J e F L t 3 / 6 d u E a f 8 v G M n l r V v / 9 R P f W X d 6 x + x 0 2 3 Y a T B / / v P c 2 L 2 H D / n z z U 0 i t b L / 5 D t f n u 0 f H P + I O E N G / + T b c e L 8 S B G 9 r + r + + c 1 O N 8 R r m 9 n p 5 y U 7 i V D t 7 e / 9 K M V 0 S 4 q 9 j w D + f P M E 7 v 3 E 6 e n n n z 9 5 d v K T Z 7 d m p 5 / v O V 5 W W S f H 3 / 3 y Z n b 6 + a f P N 6 + n / E g 7 D b H T / v P 9 m 9 n p 5 5 t 2 U n b 6 v Z + e / s j Y 3 Z Z i 4 l D 9 P g 9 / r 5 v Z 6 e e n d n q 2 9 2 L n F j m B n 3 c p J s k J v P z u p 0 9 v T Z y f b 5 z z X s n J n z / E u S E n 8 P O b O D e k 2 n 7 k Y H 8 T 6 0 o / j 9 h p c / j / 8 9 x d F F n b + / b v f T N x f r 7 Z d x P p f + f B L T j n 5 5 1 Y n e 7 8 1 P M H 3 / n O y V l c S / + 8 5 p z 3 s u 8 / / 3 Q O h 6 j f / e r Z 7 R f 6 f 5 7 b 9 x t 8 6 R 9 R b I j H n n x + C 4 / o 5 6 c A P r v 3 5 e 9 z C 7 v 2 8 4 4 4 N / j S P 5 K 1 A V n 7 f X 6 f 4 1 u w 0 8 8 / N 0 n Y 6 e z 1 V 7 d m p 5 / v + V g J S Z 7 d 3 7 0 1 O / 3 8 c S y / R r L a J 8 7 / r 4 l j 4 r W f H F i 2 / p H q H q L Y y z O r c X 7 k C X Q j 3 J / 8 9 v 2 b i f P z z q 6 J / H z 6 5 N X t 0 / s / b x T R 3 p P f 6 8 3 v / e W z Z 9 9 + e H Z r R f T z 3 e g z F X a f 3 / s R O 3 1 Y M P v z j T j v Z c J + n m r p + 6 9 f / y i Y / W Y o 9 v P b I 9 L o 4 / k X n 9 9 M n J 9 v i m j v 9 M G T p 7 / 3 d 5 7 9 P l + 9 / J G s 3 Y 5 i Q o X B P O S P 3 K T 3 N X Y / 4 r H 3 X f 3 / E c W G 8 m 9 7 3 / 6 9 b 0 2 x H 0 n l + 0 r l z 2 + K a U T z e z 8 9 / Z F U v g / F n u 1 8 5 9 N b L L L 8 / P N L m T j 7 D 7 5 7 C 6 f 9 5 5 9 f K m n M s 6 9 u s Z 7 y 8 5 R z d n Y e 3 D 7 v 9 P M t e 7 D 3 Y u f 2 2 Y O f 7 3 Z t 8 9 r l j + z a U O J 3 b / 9 H P P Y + F D v 9 y d d n P / K d 3 o d i w 2 t V P 4 9 4 7 L 0 o d v r d r 5 7 9 y C w O E u d 9 l m N + 3 h C H H O v 9 J 9 / 5 8 m z / 4 P h m 4 v z 8 9 D Z P f + / v n v z I 2 N 2 O Y i a 1 8 p 0 H t w h 7 f 9 5 F d k + e 3 T t + + e W 9 3 2 v n 2 z 9 i p 1 t S T B a w f p + H v 9 f N 7 P T z T j v d s I D 1 8 1 z W N u f f f u R 1 v 6 8 n 8 C O K D b g H v 8 + z J 7 e P U 3 6 + U + z 9 L e D P d 4 p t z h 7 8 S M m / p 3 / + I 3 Y C O z 3 8 z i 0 S B T / v H K q v k Q 3 + e e 6 f 6 1 r V T 3 7 7 / o / Y 6 X 3 z T j / S T n 1 2 + v T 3 f v X y b O f s 9 V c / o t j t K H a D Q / X z O r f 5 d Q L k n z / E E f k Z X M j 7 + e 1 Y 3 m D X f q S I h j J 1 z 7 / 4 / E c U u y X F m A p 7 L 3 Z u I Y A / T 3 2 n w c j u 5 7 n q f n + j / / N H d T / 5 v d 7 8 3 l 8 + e / b t h 2 f / P 1 B E P x S K q d f 9 6 f 3 b x y k / z 8 P e r x H Z / Y h i t 8 4 7 / f x T W c w i 9 x 9 + d Y s c 7 8 9 X T + D p 6 S 2 I 8 / P P E 3 h / N + n n j 1 j d k E 3 6 E e e Q C f v q 2 Y 8 U 8 h B x f p / f 5 / j 2 O u f n E X H e I / r 4 + W m t n t 3 7 8 v f 5 E e d E F D J n 1 X 6 v 3 d c v f + Q 2 v w / F v n N y F p e 1 H 2 X V B l T 3 T 3 3 7 4 E c e 0 X u z 0 8 9 r 1 X 3 v J 0 5 P P / / 8 y b O T n 4 w n j n 5 E H C L O d x 7 c w q 7 9 f C P O e 0 V h P / + I I w t D z 4 6 / e z N x f n 5 G Y c 9 2 n 9 + L R 2 E / s u 9 D u b L X r 2 8 h a z / / 2 I l l 7 e T 4 u 1 / e m p 1 + n j v Y o r r f K y / 9 8 4 a d j N H / y a + s x v k R c b p 2 7 d X v s 3 N r 4 v z 8 C T R U E e 0 / 3 / + R I r o d x T Q 0 e 3 n / + Y 8 o 9 r N G s f / P + U 7 f L M W E C p 8 + e X U L Y / f z L k 6 5 g Z 1 + n h u 7 7 / z E / S c v f 2 L v 2 7 / 3 j 2 T t l h Q T 9 + D 5 F 5 / f z E 4 / 7 2 R N W O T e / Z / 6 k S I a j H A f f n W L V N v P O 8 f y 9 M G T p 7 / 3 d 5 7 9 P l + 9 v L U i + p G b 9 L 5 2 7 e c P O 6 l d O 3 j z 7 R 8 R 5 4 M 4 5 + e n l h 5 e Z / y R R / S + C Z M f U W z A E 9 h 7 s f M j H r s l x V R l n X 2 1 e 2 u K / f x 2 D 0 y O 9 + W Z p c K P L G C H R f Z / 4 i d v v z z 3 8 5 u d b l p P + Z H K G l B Z v 9 f u 6 5 c / o t j t K K a O x L P j 7 / 5 I Z b 2 v y v o R c d 4 8 2 9 l 5 c H v t 9 C N 9 f u s l g 5 9 v W X H 1 n T 7 f u 3 9 7 / / x H 7 E T u w X e / e n Y L d v p 5 m l L 4 f Z 4 9 u Q V x f t 6 p 7 t N P f + 9 X L 8 9 2 z l 5 / 9 S P i D B n 9 B 9 / 9 k S J 6 H 4 q d / t 5 P T / / f v c j y c 0 O c G 0 K S n 9 d G f + / J 7 / X m 9 / 7 y 2 b N v P z z 7 E X G G M p b 7 e 7 c X q 5 8 / x F E T d v L t 4 1 t r 6 Z / v k f 5 m u / b z 2 l 3 8 O t H H z 3 d 2 e o / E 0 c 9 T d n r 2 n Q d x 1 f 0 j H / J 9 s 0 k / v 0 O S r + F D / j w i z m Z P 4 O c 3 c S Q 0 e 6 8 l p B 8 p I i i i 7 3 z 6 I 6 8 7 Q p z v / M T 9 J y 9 / 4 u D N t 3 / E T r e k G F P h / s O v f s R O Q z 7 k y f 7 z / V u z 0 8 9 z r / t 9 P I G f b 1 6 3 C U k O f s o O + E f E 6 a r u v W / / 3 j 8 i z o C W 3 n 1 + 7 x b R x 8 8 / 4 o h Y P f / i 8 5 u J 8 / P O h I l C / s 5 P f v v + r U 3 Y z 3 e P S B T R s / u 7 N 7 P T z z 9 Z E 0 W 0 t 3 + L J O 3 P N 1 m 7 K U n 7 8 5 o 4 K l Y v v / v p 0 1 s r o p / f v r R J 0 p 7 8 5 I 8 W H w d D s + P v f n l r 4 v y / P a t 2 e + L c 5 X + f v j p 7 z v P 1 8 t X L N 2 e n r 4 V o L 1 9 9 + f L 0 l f y N l / X Z J S g A 8 p P H z 7 9 i f r j b b b z h 5 b 3 d D 3 l 5 7 0 N e v v c B L 9 / 7 k D H v f 9 D L H 0 K w f Z 9 g L I b y 2 / s B 8 Q n 3 N Y H s 7 v g 0 O P q 9 v x 6 M D y D F 7 k 5 A i t 2 v h 8 A H s N D u z v 4 3 g M D 9 D 0 H g 0 w 9 5 + U H I B J H U + + s 3 8 P a / z q g O P g S x h w F i X w u B 3 V B M v h 6 M D + G N 3 W + A N / Y + Q M v s f o h a 3 v t w 2 d 7 f + X A Y 9 7 8 B G A + / G R g + M Y 9 O m z a b V e k s T 1 8 X 7 T q b F t U y f V Y s s + W 0 y O s s f Z q 3 6 f H X 6 6 a j 3 G O r Y f c e f P W 1 Y A f M 9 D X J E P D U 1 4 G x i / 9 v H O O L V / v 3 3 n z 1 6 m u M E b B v p t / X U 2 m A H d j M n / r J V 8 9 / / y 9 e o s O v A y t Q D j / 1 7 O z 3 N + B + / 5 / Y 2 T n 4 G s w D o L 4 l O T p + + p P f + X 1 e f P k T X 5 1 9 + f W g + a Y F 0 M 5 + 8 u z 0 9 3 n 1 N V E L T c 3 + 3 Z 3 7 d / f Y 9 / s 6 w H z b c r T z Q I H t p L s 7 j + 4 9 e A T a f h 2 o g d H 5 2 Z H w 3 Y 6 n 7 V E i 3 d 1 7 d P / h I z D Z 1 4 E a y N Q H T l Z o O n f 3 H I o 7 j / Y + f b T 3 4 O t B 7 b i c 9 8 a b G e C u j V t + 8 v i V Q O Z f f v L F 8 R c k f c e v f n / A p f f x N 9 p Q + C h m l n 9 7 / J M v j 1 + 9 p k D o J X 2 k v z 5 + f f b 5 i y O K l / n n 4 y 9 f v j k 6 p W Q M f j 5 + / u V 3 j w i h f e Y D / I F P f v / T 3 / s N o f o Q q O 7 z x / z J 4 2 + f f f 5 t W F T 8 x C c c F n / 5 3 T f 0 3 e v T l 6 l t j Q / 0 i 9 / / + e m L I 6 h g 7 0 9 + / 4 2 8 r r / y 5 9 T K / / P x t 1 / 9 P q Y V / 2 Y b u b 8 e / 6 S 2 + E n z C f q y f z z + 9 u n z l 7 / / 8 U 8 e n 3 F I + M X r z 3 / / F x x B n n 3 5 5 D s v v j j a e X b 2 + o R I T 1 M k H / D o T 7 5 4 a f 2 G D Z O w 9 0 1 P w j 1 m w X A S d v c w C f d u N w l P z 0 5 S 2 / r / 3 5 O w 8 / r 3 P / n y i 5 f 0 z 9 P T 3 / 8 W 4 v D 6 9 j P x + e k X J 5 1 p s B / d O A W f V x P S n m V 6 K l r 0 i 2 I 6 r 7 L p P / o X L 6 N z s v / / 2 j m x x L 1 h V u 7 y v 9 8 + f v E U K U i 2 x f r H 4 9 d v j t / Q j z e U V / v 9 f + K r 0 1 e / D 1 D 0 / n p 8 9 u L l V 2 + + o D 6 O Y C b t H 5 L s e X 7 2 m v E / + e r V 7 / V T + O X 1 q 6 e A B y W z v b u z D S 7 X j x 4 T 8 5 z 9 5 N H v R c p H f n v 8 + q u X l N V 7 / f r 3 / 4 L + O f 7 8 1 E J 7 / d U X n H z 7 / V 9 9 + d 3 X 4 J P w A / f 9 y Z f P v / r i R d j E f P b 4 K y L 0 7 3 9 8 8 u b s J 0 / 5 P U D 2 P 9 O G + P j F 7 3 / y b W K 7 3 / / L F 9 I D k a D 7 k d + G 3 u y 2 4 Y + o z e s 3 r 7 4 6 s S / t o k 3 4 k d + G X w r b C J z X 3 6 Z Z f P o l Z T V P X 7 w B f d 4 c M 1 0 6 H x 8 r u c K P i d r S G j B 3 f 3 / D K 8 P u e t h Q 3 t v b 9 N 6 z T 7 / 6 i T 1 9 z z Y 0 / b 0 + e / r 7 n 7 1 4 e v p 7 H 5 k m / m e m F a U 7 8 e G z s 9 8 b h O x / a L B w b + 7 a D r v Q 9 m L Q g g 8 f g y a Y r B e f S 0 L 5 9 L u W J c 5 e k J E / e 8 q / v n 7 x 5 R v K X r 7 5 f V h q j 4 m W v w 9 N 2 6 s z B B P + n + i D e f r u q 1 M S k 9 e k L 4 i R v 3 p O P 7 8 4 / r 1 / f 8 Z C f u G / f x / z 9 + / D b 0 h D c i e e P U M / r 3 7 i J / F D x C 3 m b a s g 8 o / f n 1 y n 7 9 r m / N f v / 0 a V 2 9 m L Z 8 Q E T w L 3 3 3 7 2 + P P T F 1 + 9 O G O f Z z C o s W 0 e U 5 b 2 O c n j F 2 d v 0 n d N 8 W h Z l J 9 9 1 N b r / C N 0 x I J 2 9 i V r M / v 7 4 9 f Q N W f H T 5 6 f n n z 5 4 s 3 x 2 Y t T 0 j n 2 1 9 9 f F E 4 E 2 p v f + / c n D j o 9 e Y P 3 f 3 / 2 u F 5 H m t 2 N w r / 7 6 v W r 3 / / 1 7 8 1 M T x T 9 y b O n + D T 6 I d m e 0 6 O n L 3 9 / r L X g 1 8 d 2 7 p 6 e f S G W 6 / d + j u z 1 F 5 7 R + + r F y e 9 / / O r 0 2 C l Y / F S t T T o H 6 I A 7 z K / E Q y L M R F B m t e P f W 9 c q Z H W B v U J d W S B + / M n n x j L J H w q Y / 2 B G h e G U n k X N 6 j K H W / l 4 8 S V 1 / f q I J k 9 / Y w R f v n r 9 4 g 0 E 0 P 0 B W S G F / Z P P j 5 B y s H 8 8 d h q R m f 7 s V L r 6 y d N X r 2 l a 8 S v U 9 5 s v T f a F X t Y P H v O q y N H v h a l h M / 4 a E x k Q T T 5 5 z G s C R / w 3 f q G / d d 2 D q a h / 7 H H / A u r b J G 8 K 9 N s M Q 7 9 T M P o b P v E A 2 b 8 E k k + j p 6 f G 2 e c B 6 A f g z q d k U o / k U / O X Y d r X v / / v 9 f u w h H 5 O d u k l m F 1 + w d / H b 9 6 8 O h N K q T k h p 4 V 4 W E l m T c y L p 2 f m M x C a 5 5 O n 3 x K b 7 O j n U G 7 u D 0 N 7 8 4 3 / p 0 6 G + c r 7 6 2 d l g Y s W 4 I 6 f E d K v X x 7 9 + O O 7 3 l / 2 m x P 2 s V 6 / / P K E V S 9 + 6 l p W R 9 H c + 8 l n z 5 8 8 P H 3 1 n Q d n Z t m L e / u c 1 r x S e v D P H u N G n z x + 8 + 3 v v F F 0 P t 9 n L c G z y a J E m l T + U r W q f z z + 4 u y F 9 7 n 9 A 4 R / b S a A R n k q f 1 D 0 B h y Z 8 P j t 8 W u i M / f 0 e 7 9 5 / e 1 n z 4 9 + H / K D 9 F d 8 9 s V T + u X 3 5 s / 4 V 3 z 2 / H P 7 G f 9 K i o d k 6 Y R 9 G j h J O 9 B P w S e P L Z v w 3 z y c 0 y + e k H 7 0 W i l + r 2 g W G N e n Z P / P n s M 9 C J g M T Y j R h D X d H + L 3 W V U W 1 W s w P v C V 3 n j + / I c q t n v / v 1 d s P t V + p N l + p N k 6 m u 0 n v / q i q 9 l S o 9 n 2 / 9 + k 2 X 7 v W 2 q 2 3 2 d Q s z F l P E 3 2 c 6 f J T r 5 8 / e a E 4 h 4 / M / G h m m z v / / e a z K f a j z T Z j z R Z R 5 O 9 / M 7 e o C a 7 9 y N N x h L 3 j W u y X o L 1 Q 9 X Y / v / v 1 Z g l 2 Y 9 0 2 M 9 r H f b l 3 p u f 2 P v y / k 8 9 e P r m 4 M H J 6 e 6 r F 6 8 / 3 z 9 + M K j D H v x I h 7 G 4 / a z o s N / n 9 P g b V G L 3 f 1 4 o M a H Z j 7 T Y z 2 s t F v P E d g 6 + G t R i B / 9 v 0 m I f n i 1 j y v y / Q o v F Z u L 1 3 q e f b t J q + N V X Z h h o 8 D e r N p C J f / 5 c r A c w t j d p N V 7 q c n 9 t 0 H A M z g i C V T t W G G 7 S W v p b o K 3 0 t / + v a i l Y k M 4 n n t b a G d R a O 8 N a y 5 q P H 4 b W 8 v 9 y m g o / N + k o k Y w B H X X / / 1 U 5 f f 0 V G k l / h S L C r / 9 v V U U a 4 d z 7 5 h y q T 3 9 o + u b n 0 q E S m v 3 I o f q R Q x U q q 5 8 4 / n 2 G k / S 7 / y 9 S V V G H S j 7 7 / 1 5 Y G J m J Z 3 u v X q l + + C C H 6 v f + f 7 t D Z S U N v w w 7 U X 0 1 N k y 0 r 6 n W 9 L e f C 4 8 L 0 x T 8 / U N Q a v 8 / 9 b e U B w Z U 2 K c / 8 r d u q 6 n u 8 r / U C b B 5 x Z 9 T L 6 e b 1 V Y n D m Q 9 M t D w 4 N s / Q U z P D a Q d D f / o Z d Y U l 5 V + j g 9 i e u v b Z 0 + f n r 5 Q E j C 5 j 1 7 T b J j f H 7 8 8 f n U q 2 u f p q 7 P n z 1 + / I Y 4 9 e k 4 D c n 8 9 / v b x 6 6 e n z 4 6 / e v 7 m 6 Z c n X 8 m U v 3 x x / A X T 8 M n x 6 9 O n I N u b 5 1 9 + / m X w i V W F 9 p O T L 7 9 4 e f Y 0 f E 1 1 6 t 0 O 4 X 5 W 6 P j q 8 9 M + H d N U K J m e F P V 0 X W b L N o 8 S 1 S 3 l / o i o X s M 3 x 8 / 2 Y k R N 0 2 y c n q z z Z Z s 1 6 a q q i c o X W Z 1 m 6 U l V t 1 X 6 s s x + E G X e n X s / o n O n 4 c s 3 + 6 + O D + 7 9 P j 8 1 Q O f d O + n r v L 4 s p k X V p C / z u q m W W Z m / H 9 X d C t + P q O 5 T / f j 4 O w N U 3 7 u T v q y r y z y f V f V 7 E t u t R P y I 2 D 6 x P / / i 3 g C x 7 9 0 h o i 7 b O m u L x i i U L y c 1 / f b y H / 1 7 J m U x H V A y U f K 7 v M W P y O + T / 4 v f + 8 U A + f e J 1 7 O 6 J Q 2 z y k j L L I n f r 9 N j I n h r / o y y f 5 T 6 D 3 5 E / S j 1 3 z x 8 M E D 9 + 3 f S N 3 W 2 b M 7 z O l 9 O C 2 L 1 L 9 u q v s h m 7 2 l Z D 3 5 E + S j l f + r 3 e j V A + U / v p G f k D 5 J + z 5 s R 0 X d R N I b 7 v 2 x r s r a f Z 0 1 L P 2 Z 5 W m b p 0 3 w 9 y 1 g h R c n / 8 E f k j 5 H / 4 f 3 v P h k g / 4 M 7 6 a u 8 B c 8 r 0 d k G F J P 1 J q U T Z / 7 d n R 9 R P 0 r 9 k w c / O U D 9 g z v E 0 Z d V a a g t T P 4 8 v 8 Z v Z 8 s L k o o q M g d R 6 v 8 o I o 1 T / + w 7 z w a o / / A O V A x p + K 8 R Q + 3 + K F a N x 6 p v n k Y S K S D 3 Z J w + r a b r B Z E 6 x t M b S P 2 j c L X b 8 M 2 z Z 2 / 2 f v L p 2 e c D p K Z w 1 a M 1 G d W 8 J q f m P Q P W 3 R 8 F r H G 6 f + e r n Q G 6 7 w V 0 n 1 b L W 4 Z U U f L / K I S N k / 8 n 7 v 9 e A + S / x w q d K P 8 1 F c 2 P o t Z o w 6 8 o p x + n + H S c v q x I t f y j f + s y J G / P X Q e z R 2 n + o 1 i 1 2 / A n v 3 N 6 s L v 7 E w 8 f D t C c l P u H E v 1 H Y W q c 6 N / 9 v d 4 M E H 1 v E 9 G P a 8 o a z L J F A Z W T P i u W G c V T e R 1 X M j + K U e N K 5 i e f D C x y z M b p m 3 / 0 r 2 / X Z Y X 4 9 C e z k p P B N 2 r z v R + F o 9 G G P 3 n 6 c M B D z 8 e 6 T k c G t K B M W D G r b k P n H w W e n Y b f 3 X v 2 5 e / z 8 D v f + e r L A T r v I u e l w f 1 J R Q 7 h T B 2 V 4 1 m O 1 V H 6 + x Z 0 / 1 E E G q f 7 T 3 x 6 M E D 3 P S / X + A G E / 1 E 8 G i f 8 d 7 / 9 e o D w 1 j H / O v r l R 2 F o X I / / 3 g c D X v n 5 O H 1 W L U H c 6 / Q J + S S S W H x D O Y A c c 5 A v K a d e E 7 f / o 3 9 9 1 D v c + 1 H g 2 e X v B y d v f u r l T z 3 5 f Q Y y i e e k 0 J X i u U f c W / D 2 j y L O O K n P H v 7 U A K n 3 f F I f z x b F k n I r d R b x z K M E / 1 G 4 G S f 4 l 8 + / M 0 D w e 5 b g y G U V y w s K c m 7 l f / 8 o y I y T + q v f + 9 4 A q f c t q U l f P y t m e T H F e m h F C 6 N f Z B R g t q z S N a V I v x 8 v / 9 G / u K w u 4 u T / U Z w Z I / 9 P U P L j x Q D 5 7 x s v x U 1 C 1 G i m 1 3 c r X / X E y H / v R 9 F n n P w P f q 8 H A + T / 9 I 4 N 7 q 3 f 8 n 7 m 9 N 6 P Q t F o w + 9 + / m A g t 3 J B I X 9 d X R a N r D / f T O E f B Z 1 d t n 7 6 7 N O z n 3 i 6 / / s M 2 M 8 L p G u F x P B Q V s T N l K F d Q J 2 D z 7 + z L m j t / z a U / 1 H U G a f 8 k + M B c 3 q x 1 6 e 8 d W F o O f Q 2 R P 9 R 7 B k n + r e f D x j R C w n 1 s c T 5 X n r l R z F n X H P / 1 P 2 B Z O 1 8 3 E m p 3 E z j H w W b X W Y + 2 3 / 4 4 u l P P f n 0 1 Q C N / U Q t 0 o Q n J R H 7 n F b V 6 i i B f x R c x g n 8 7 b M n A w Q m F f 0 q n 2 a 0 Y C k B v K z W 1 y 0 Z x d U A k X 8 U V s a J / O L N T w 4 Q u Z d 9 P S n q 6 R r 5 7 r y J k v h H o W O 0 4 e 9 9 t h / N u J 6 d H d M S Z d V m J U L G W x J 5 / 0 c B Y r T h 7 7 N 7 L x q r C F n T F 5 V H 2 C h d f x Q D x u n 6 e + 0 O e B L Z O D 1 Z U 1 I v E x v 3 M r v I a v I m n m f 1 x Q Z v Y v 9 H k W C 0 4 U / d 2 x l Y l p m M 0 6 f V d L 0 g U q s 7 c V t S / y j 0 i 5 P 6 + U 8 N p D W m R O q c n I r 0 5 T / 6 9 0 x K 8 t d u Q e Q f h X q x h s 9 2 9 n / v A b 0 x G 0 e X c 2 + i 8 4 8 i v T i d X 3 x 3 Q G / k 4 w 9 a z t 3 / U d g X J f j u p z 8 5 o D 3 O u 0 n R m 1 j 6 / 2 N x 3 w + N w i / f R F X H 2 d m T i L 8 c e H Z x l / l H o V + U z n s H r y O q 4 + z M E b l U K k e p + q N o z 2 v 4 + x w 8 f / P 5 v R d P 9 8 5 2 P 3 3 y V Z + q 3 6 Z E R b 7 0 P I u 7 L 7 O 2 L h b V s o h S 9 / 6 P w r w 4 d U 9 e D M T S C K Y 3 U V n W v 4 v J m v y N K M V / F A D G K X 7 2 + / w + c X t 3 T L F I S x S H t Y t S 9 E e h X p y i L 4 / P 4 h R 9 W i 2 V n r B w J 9 m q I D 0 c J e 2 P Q r s 4 a X / y i w H n 7 H j a r r O y + I E m j I m 8 Z R b V F 1 F y / y j I 2 9 n 5 c u / N T + x 9 e f + n H j x 9 c 7 a 7 8 / z 3 f n 1 6 / + W L 7 3 w x o I 2 f 3 K C N P 6 e A p M 4 G V P H G W O / Z z z N y P / v O 6 2 d 7 v 9 f O 0 5 2 9 z 3 9 v B G U x 7 n 6 V N + u y z R D s w W s 7 / W m K 8 m g t p E q 3 j u d V X V d 3 K a / R Z P z r n S j F N w Z 7 N 1 P 8 9 P + n F P / 2 v W e R U G Q / P X v x + a v T 1 1 + + T n + f 9 M s 3 r + j n k 9 M X p 8 / O T s 6 + f D 0 a j 8 d R E n e j v a P f + / F d / W 2 j L t n E C 9 r i / 3 f M H 6 r 2 4 9 c P P n 3 + 3 b P d F 7 d g f s f 7 T X p M E W F d V P W A e / K j s D B O 6 C + f P h g i 9 G V W / q N / T x U n 5 4 / i w T g 5 v / r y 1 S D f 5 v V l F q X m p z + K / 6 L U / L 1 3 d 5 4 M U X P a F u f k Z T g H + m s q h k 9 / F A l G n e u 9 0 9 9 r I C 9 3 d j J O T 9 9 N 8 6 Z K q / R s 2 a x p H s j 1 m x Y Z 0 s z k a A 9 5 3 1 H y / y h s j L P + g y c / e Y M B 5 N X B N + R Z M + m J y k R 3 T p I u q / Q L k o o 2 I 6 6 P 8 / y P A s o 4 0 Z + + e P Z B R I 8 S + 0 f h Z D y c f P O T k f j m z G W k 3 z e L + u m P A s k o o X 9 i 5 9 O I J j / 7 y X 7 m n 9 Y O 3 5 v o H x h L / n + L 6 M / 2 X r 3 a u 9 1 y y + + z F 0 m W v M 5 K U i F i H 9 O t L 1 + d f X 7 2 4 v h 5 N E j f 2 e i X / P w l 7 L 3 9 0 4 j a U M K q p 3 c T a T f 6 H D 9 P S O u y D L / X v W e / z 1 c n X 7 4 6 e P H 8 9 c u b e P b F V 6 c / + W W c q j + b T g W n T 8 J P / j 9 L 5 d d Y T L 2 J g T f Q + W f T n 3 B 0 / v 8 + n X + f Z 2 + G 6 J x N 1 4 t 1 S e 5 c l M A b / Y j / b x L 4 L v 9 7 8 i W P 5 d n x C X 4 c v 3 l F l H / 1 e / / + / I u h + b O v X p z 8 / j S s Y 0 f k 4 z d v X p 3 R L z / 1 8 t X Z m 1 f H L x 7 f N Z / I V 2 + k T 0 u / b j b D z 3 0 C 5 s t X r y m N u S s d y B + P n z 0 / f v P 7 K 4 T H d 7 2 / 5 J v X n e / M 3 + Z b m g 4 e m f z 1 9 O w V / j p 9 / u Y r o c 9 d O 8 z 3 G u / J 8 + P X L 1 9 9 + f N m v G c v X v / + T 2 6 e 3 6 5 n E h / v / v / 7 x 3 t 8 8 o a G / O a b m V / V S v 9 v H u 8 z u E R n T 3 / e j P f 1 V 0 9 e 0 s r N z 6 f x 0 t c / b 4 Z L q v n z 1 6 c n P 2 / G q + b o 8 5 9 X A / 7 5 x N D 4 7 u z L n z / j B T P / v F L Q p 9 8 5 f f X z S G H R / P 4 + N L / / v x o v j e n Z 2 Z v f / + T N q / 6 A d 1 6 e H P / + T 0 8 p K v z / l 0 + 5 c c w k v y 9 / / 6 9 e n 7 7 6 e T b k l 6 e v / v + l u D Y O + f X p 5 1 9 Q q u O b G f D / S 0 L h j Q O m / M v r 3 + c b m u D / L 4 y X / v 7 9 T 7 5 6 9 Q 1 J 8 c 7 / B 0 b 8 + s u v X t E U v z n 9 4 p s Z 8 / 8 X x B g G 6 t t n p y / + / 5 U D O P n y 9 Z s T 0 k 6 n s S E j S 0 q p 0 q f f k B v y / x L O 3 j j k / x / q r o 3 j / f + n C 3 L z k P 9 / 5 4 J s H P K T r 1 5 r o P F N j P j / C 3 L s q / K f L 2 P + 8 v + P f s h m U X 7 z + z / / 8 u T 4 z d n / z x a a z l 6 f v I w O G N / 8 P q f H 3 9 A U / 3 9 i u P T N v W 9 m u D 8 s T f 2 1 h / v i q y + + + / T 4 9 / l 5 M t q n t M b / 7 N W X / / 8 K I T Y P 9 8 0 3 p K f + X z 9 Y 4 u T / P z K y q N 6 f N 3 I 7 M N y n / 3 8 V 3 A 3 j / f + h 5 A 4 z 8 / / H e f k u / 3 t y + l w G z r 9 I u 1 1 C / d 6 L g 6 c H 9 3 / y x f 3 f 5 + D 5 m 8 / v v X i 6 d 7 b 7 6 Z O v H t 8 1 T b T t n t / 2 u 2 e f 3 v v J Z 8 + f P H x 2 b / / 0 U 9 N 2 7 + g x U e v 3 f 3 1 y / P w U K O A P W r Q 5 Y c S + e P n t 4 9 d n r 5 l q z 0 9 / 8 v Q 5 f j v 5 6 o u v + J f n x 5 9 / / u o I Z J T f H r 9 4 / d W T V 3 Z 8 3 z C V f q + z p 3 g B P 4 R O N x I H A / 7 u 2 f 7 D F 0 9 / 6 t t n T 3 5 E n B 5 x f v L l m / 1 X x w f H x 9 + J E u f L v T c / s f f l / Z 9 6 8 O z 3 u v f s 9 / n q 5 M t X B y 9 + n 2 d v f h 4 Q x x O r k x e n t y b O 8 9 c v f x 4 Q x 4 n K 7 q c / u f c j 4 v S J 8 + b Z s z d 7 P / n 0 7 P M f 6 Z z 3 F a s I c f Z + n 7 0 v f h 4 Q x w 1 4 Z / / 3 / o k f i d U Q 5 / z k F 7 f X O T 8 / r J W n k F + + u T 3 n / D w i j v g 5 P / V 7 v f o R c f o e 8 o O T N z / 1 8 q e + f P 4 j J z B C n K f P P j 3 7 i a d P j u / d 1 l r 9 P D H l d s C n P / l 7 H 9 z e Q / 5 5 x D k i V k 9 + n 2 e 3 J s 7 r / Y c / T 4 g j n P N 7 n + 3 f 2 g n 8 e S d W P / X 8 p 2 7 v 5 / w 8 c g K P X z / 4 9 P l 3 v / r y 9 q b 8 5 x F x 3 j s T + P M p t v r J 7 5 w e 7 O 7 + x E O r Z G / k n J 8 / 1 k p 0 z n d / 6 v 6 P w o f 3 z u f 8 / 9 K U 3 5 4 4 E l t 9 / s W P P O Q h s f r q J 5 / E T f n P b 4 W s s d X + 7 x M P P H / e E c f q k a d v z n Z 3 n v / e r 0 / v v 3 z x H T v g G 3 X O z w 8 / x w s 8 T x / + y F o N K e S H 9 7 8 b X / H 8 e W 6 t x A n 8 7 u 9 l u e F H x L l t J v B H p v z h 6 e + z e + 9 H p n y I O K 9 f f X 7 7 T O D P D 7 H y U h Z f P n 3 w I 8 5 5 X 4 X 8 8 5 w 4 E j 6 c n N x e r P 5 / 7 Q S + j 4 f 8 8 9 d a O Z 3 z e + / u x J 3 A n 9 9 i 9 d 2 z / Y c v n v 7 U k 0 9 v n 0 P + + R E + e D n k l 8 d n P y L O N 0 G c n x 9 + j p c J v P f 7 / N S P d E 7 c l D / b / f Q n b 7 + o 9 / N D r L x M 4 J P j e A 7 5 5 6 9 Y f U 2 d 8 / 9 r J z D k n L 1 n X / 4 + D 7 / z 3 W + / / p H O e V / O + f n r I b v Y 6 s 2 b p / E c 8 o 8 4 5 / 0 4 5 + c J c W 6 R Y P 8 R c c g J P D 7 + U Q 5 5 S O f 8 P r / X 7 u 3 X r X 6 u / J y f K + I M K u Q f E W f D 6 s P P b + L o u t V X v 3 c 8 f P j 5 r Z C V O G c P 4 1 H 5 z 3 P O k f D h O 1 9 9 + S P i B A n 2 Z 9 9 5 / W z v 9 9 p 5 u r P 3 7 X v P b q + Q / 3 8 d e E a I 8 / n v v W 9 9 l x / 5 O Z 3 V h + 9 + 9 e W P E u w R U / 7 m 2 b M 3 e z / 5 n a 9 2 f s Q 5 A 4 t 6 P 7 H z 6 e 1 1 z s 8 P h e y t e L 7 5 y R / p n M H A 8 6 d + r 7 j O + X n u B E q C / d v P X / x I r N 7 X Q / 7 5 z T k S e P 7 k 7 3 1 w + i P O G S L O 6 c M f W a s h 4 v z U v Z 0 4 5 / z 8 t l a q c 5 7 8 P s 9 u z T n / v / a Q 3 8 f P + X k X e M Z M + f u s l f / / m n N C 4 p z t P 3 z x 9 K e + f R Z f m v l 5 z j l 7 G 5 N d P 7 8 V s o Y P n 3 / x I 7 G K 5 H N 4 O X j v 9 P e 6 v Z / z 8 4 M 4 n k L e / 3 3 i K 5 4 / z 4 k j O u e 7 3 3 7 9 I + I M e M i v D 7 7 9 I 7 E a I s 6 b 4 2 e 3 X / H 8 + W P K x V o 9 P H n w k 7 c 1 5 e + b s v j / P n H O v h O P r X 6 e E + f 9 U x b / v x a r D 1 1 9 + H m k k D e v W / 0 8 J 8 5 7 K + S f T 7 E V 6 5 z v / t T 9 u F j 9 S C G / p x P 4 / 2 u F H O O c z x / c 3 g n 8 e Z R g l 5 T F v d / n 1 u t W P 5 9 0 z m a F / P N c r I R z 3 j x 8 c F v O + f m k k H / y O 6 c H u 7 s / 8 d D q k R 8 R p 6 O Q v / r J J 3 G F / P N X 5 3 C a 9 P j 1 g 0 + f f / f L p 3 G x + n l u r S R 8 + I n 7 v 9 d t O e f n i V h 5 n H O 2 + + K 2 x P l 5 I l a c Q 5 a 1 8 q 9 + 7 / j S z M 9 v 4 t w Q P v w 8 F 6 v N 6 1 Y / f 4 n j B r z 7 6 U / + y J Q z c Z x 5 / s 7 r Z 3 u / 1 8 7 T n b 3 P f + 9 9 O + A b T f n P o / D h v U 3 5 / 7 8 5 5 0 M D z 5 9 H T q A E n j / 1 e 7 3 6 E X G + g X W r n 0 9 i t X n d 6 k f E e f h s Z / / 3 / h F x h j j n 9 z 7 b P 7 2 1 z v l 5 Z M q H r N U w c X 4 e L e p t 9 n N + n n M O i 9 X v 8 3 v t / m j d 6 h v h n J 9 H f o 6 k L F 5 9 / i O F P O g h f / F 7 x z O B P 1 L I 7 y l W P 3 + I 8 9 2 n z z 4 9 + 4 m n 3 3 7 + I 8 6 J E G f v 2 Z e / z 8 P v f P f b r 3 / k I Q / F V r / 3 w Y 8 U 8 q D O e X r 2 + Y + I M y R W 3 / n q y 1 s T 5 + e P z t G o / M V 3 4 2 L 1 8 3 v 1 g R f 1 f m J n 9 + B H 1 m o w K h / K B P 7 8 1 T l u U W / 3 7 P f 5 f X 5 E n L 5 Y n e 0 / f P H 0 p 5 5 8 G k + w / 8 j P e b 8 c 8 s 8 T h f w 1 x e r n n U K + / 9 0 n P y L O + / o 5 P 7 8 V s u i c 7 3 7 + Y O + 2 O u f n k 0 J + / 2 T X z z P O G V 7 U + 3 m u c 9 4 / K v 9 5 R B w R q z c P H 9 y a O D / P V h / e z 1 r 9 f C P O 7 q c / G b d W P y I O h Q Q H r 2 / P O f / f 1 T k / B O L 8 f D P l g 8 T 5 + R t 4 O g / 5 q 5 O T H x F n 0 J T f + 3 1 + 6 k d i 9 U 2 k S X / + W C v N B L 5 4 8 5 M / I k 4 / 2 X X 8 + s G n z 3 / v 3 Z 3 b 5 3 N + f h D H W 5 p 5 8 H v d P n z 4 / 7 W f 4 w b 8 n d f P 9 n 6 v n a c 7 e 5 / / 3 v s 2 R 3 M j c X 4 e c c 7 7 6 5 y f b 9 Z q M N n 1 8 9 z P 2 e w E / v w W K y H O T z 3 / q V v n k H 8 + c c 7 m p Z m f 3 w n 2 G x T y z 1 / i u B X P v d P f 6 / Y J 9 p 8 f 1 s p 5 y N / 9 6 s t X t y b O z z u F f G / n 9 t b q 5 w f n O O L 8 P r v 3 b p 9 D / v 8 1 c e y A n 7 4 5 2 9 1 5 / n u / P r 3 / 8 s V 3 r H m + k T g / 3 8 T q z Z u n c Y X 8 8 9 d a 8 Y B / 8 j u n B 7 u 7 P / H Q c s O P i O P 8 n K f P P j 3 7 i a d P j u / d l j g / T z z k W y S 7 f n 5 z j k b l x 8 f f u b V C / v + 1 t e p n A l / + 1 J P f J 5 5 g / / k r V r e w V j / v 0 q Q h 5 + w 9 + / L 3 e f i d 7 3 z 1 5 Y 8 4 Z 8 h a 7 f 8 + c Z 3 z / w q F / H N G H M 0 E / u S T H 4 U P g / m c J 5 / G o / K f v 2 L l + T k P n t w 6 2 f X z h D h e V P 5 7 7 f 4 o t h o i z k / + 3 g f x f M 7 P O + J E V j y / f e / Z r T n n 5 4 l Y e W n S s 9 0 X t 7 Z W P 4 + c Q A k f v n x + + 9 j q 5 0 + y 6 w Z T / v O b O B p b H T + 7 v R P 4 8 4 c 4 L F Y / s f P g 9 3 r w I + I M K e Q v n 9 6 e O D 9 / w g c x z 7 s v 3 / z I l A + K 1 e 7 B 7 U 3 5 z y P O 4 T T p w 7 P v x D O B P / J z 3 t P P + f n B O V 5 U / v T F r X P I / / + O r W J p 0 p / 4 9 O D W n P P z w 5 R 7 S z N v H s Z N + c 9 z z h G d 8 9 X v H V / x / H m u c + 6 9 e L p 3 t n v y I p 7 P + f k t V q p z v v v t 1 7 c m z s 8 P z v G W Z p 4 c / 0 i s h q L y 1 6 8 + / 1 G a d N B a 3 f t 9 f u r W n P P z Q + d 4 U f l X X / 5 o 3 e q 9 n c C f 3 8 T R l M W n P x n P B P 7 8 J s 4 N g e e H E O f / + 8 R R h f x T v 9 f t E + w / P 0 z 5 1 1 s r / / l k y t 8 8 e / Z m 7 y e / 8 9 X O j z h n w A n 8 v c / 2 f x R b D R H n u z 9 1 / 9 Y J 9 p 9 P Y s U D 3 t n / v W 9 N n P 9 / m 3 I r K k / f n O 3 u P P + 9 X 5 / e f / n i O 3 b A P 7 + J E x G r n 3 r + U z 9 a D h 7 0 k N 9 j U e / n k c 7 5 G m v l P 4 9 M u X j I n 3 / x o 2 T X e 3 v I P 3 + J 4 3 H O 8 f H t V z x / f i h k b / X h J 7 / 4 U c p i y J S / O X 7 2 I + I M O o F v f t K a 5 5 / f x A k H / J P f O T 3 Y 3 f 2 J h 1 a P 3 K h z f v 4 o Z M 0 E P v l 9 n t 2 W c 3 6 + O Y E v f + r s Y X x p 5 u c 3 c U Q h / + T v f X D r R b 2 f J z r H m f K 9 0 9 / r R 7 F V a K 2 e f e f 1 s 7 3 f a + f p z t 6 3 7 z 2 L E y e m k H + f Z 2 / + / 0 u c m I f 8 x e / 9 4 t b E + f n h I X u m / L u / l + W G G 4 n z 8 8 e U 3 5 B D / n n O O U y c 3 + f 3 2 r 2 1 Q v 7 5 Z K 0 k Z f H 0 x a 2 d w J 8 n x P G c w K 9 + 7 9 s n u 3 7 + i N V 3 n z 7 7 9 O w n n n 7 7 u b V W P + K c z o A H 1 6 1 + f n O O W q v P H 9 x + a e b n h x P o Z Q J P X t x + r f z n B 3 F Y 5 5 z t P 3 z x 9 K e + f f b k 1 s T 5 / 7 V Y R W K r z 3 / v / X g m 8 O c 3 5 4 j O + e o n n 9 x e 5 / z / m n M i x P m p e z u 3 1 z k / f 4 j z 3 b 1 n X / 4 + D 7 / z E 5 8 e 3 N Z D / v 9 3 P q f v I f / E z u 7 B j 5 z A Q V P + H o t 6 P 4 8 4 R w a 8 + / L N 7 T 3 k / 1 / n c 9 5 n U e / n t 0 I W a / V 7 n + 3 / a P U h Q p z N O e Q f 6 R z y c 5 7 / 1 I 8 U c s R a S S b w w Z O f / J H O G S D O d 8 9 2 b y 1 W P 4 9 0 z g 1 R + c 9 v 4 o j O e X 3 w 7 d v 7 O f + / F q u I n / M T O 5 / + a G n m v W O r n 3 e c E / F z H t 7 / 7 u 0 z g f + / D h 9 i y a 6 T k 1 t 7 y D / v / J z v f v n 0 w a 0 5 5 + d R m l T C h 8 + / i K 9 4 / r x T y B 8 a l f 8 8 4 h z W O b / P 7 r 0 f x V b v 7 Q T + / 4 Q 4 X 5 M 4 3 3 3 6 7 N O z n 3 j 6 7 e e 3 j q 1 + 3 n H O o C n / + a t z P F P + 1 Z e v f s Q 5 Q + t W 3 / 3 2 6 1 t z z s + f 8 E F 1 z v 7 v 8 5 0 f E e d 9 P e S f v 2 L l p U l 3 d 2 4 f e P 7 8 U M j O W r 1 5 8 / T 2 y a 6 f b 1 H 5 6 1 e f 3 z o q / / 9 3 b B U O + M 2 z Z 2 / 2 f v I 7 X + 3 c m n N + f i h k T 6 y O n 8 V j q x / p n I e n 3 / 3 8 w e 2 J 8 / N H 5 6 g T + B O f H t y a O P + / 5 p w P X H 3 4 e e L n e J n A N w 9 / l C Y d d A K f v n h 2 a + L 8 / L B W T J x 7 L 5 7 u n e 2 e / T 6 / z 2 3 F 6 u e T n 7 M 5 T f o j s S K x e v D k J 3 9 E n A G x 2 j v 9 v W 4 f W / 3 8 0 D n e W v m D 3 + t H K Y s B 4 r z 8 q S e / z + 2 t 1 c 8 f D / m G q P z n u c 5 5 / 2 T X z y P O + c n v n B 7 s 7 v 7 E Q 6 t k b y T O z w + F 7 D m B n z 7 5 6 t b E + X k k V k K c k x e 3 z g T + f L J W 7 5 + y + P m h c 7 5 e b P V D 5 J y f S + J 4 C v m 7 v 5 f V I z d y z s 8 7 n f O T X 9 w + 8 P z 5 I V Z O V H Z e f P d H C v m 9 d c 7 P X z / H i 6 3 O H v 7 U r Y n z / 2 u d 4 w b 8 n d f P 9 n 6 v n a c 7 e 9 + + 9 + x H C f Z v x E P + + S N W u v p w 7 / f 5 k V g N i d X n v / e + F Z U f J d i 7 n P N T v 9 e r 2 x L n 5 4 n O u Y W H / P O c O J w J / L 3 P 9 n + U C Y x Y K 8 4 E f v d s 9 8 W t i f P / 6 / D B D v j p m 7 P d n e e / 9 + v T + z + x 8 + n t l 2 b + f 0 2 c D / V z f n 4 Q 5 2 u G D z 9 / i K O + y 8 H r 2 y v k n 0 c e 8 m b i / M i U P 3 y 2 + / L N 7 R X y / 6 8 5 5 3 2 i 8 p 9 3 x H m f T O D P X y f Q e c g / 9 f y n b p 9 D / v l D n O + e 7 T 9 8 8 f S n X r z 5 y R 8 R p 0 + c p 8 8 + P f u J p / u / z 3 d u T Z y f Z 3 7 O 6 U / d 2 7 m 1 K f / 5 l 8 / 5 / I t 7 t + a c n 2 f W 6 v S r n 3 z y I 4 U 8 E F v 9 x M 7 u Q T x l 8 f P X Q / 6 a y 8 E 3 i t X / L 4 j j W a t v P / 9 R s i s M H 1 y y 6 + W L 7 1 g L d C N x f t 7 p n A e / 1 4 P b 6 p y f T 6 a c r d V 3 P 3 8 Q 1 z k / I s 7 D 0 z f H z 2 5 N n J 8 n 1 s q L r Z 5 8 G l / U + 3 m n k E N u e P P s 2 Z u 9 n / z O V z u 3 5 Z y f T 2 I l x H l 6 9 v m P i N M X q 7 1 n X / 4 + D 7 / z n a + + / J F Y D e m c b 5 8 9 u T V x f v 7 4 O W K t f p / f a / f 2 O e S f P 8 S 5 I R P 4 8 1 z n y I r n V 7 / 3 7 f M 5 P 3 8 4 R 5 N d x 8 f x N O n P X 8 7 h l M X x 6 w e f P v + 9 n 7 5 4 9 i P O G Y q t f u r + 7 R X y z w 9 T / j U 5 5 + c H c T y d 8 + Z h P G X x 8 5 c 4 j n O + e 7 Z 7 + 0 z g z 5 8 0 6 Q 3 r V v / / V s h 3 + d + n r 8 6 e M 0 o v X 7 1 8 c 3 b 6 W o j 2 8 t W X L 0 9 f y d 9 4 W Z 9 d g g I g P 3 n 8 / C s e 8 t 1 u 4 w 0 v 7 + 1 + y M t 7 H / L y v Q 9 4 + d 6 H j H n / g 1 7 + E I L t + w R j T p P f 3 g + I T 7 i v C W R 3 x 6 f B 0 e / 9 9 W B 8 A C l 2 d w J S 7 H 4 9 B D 6 A h X Z 3 9 r 8 B B O 5 / C A K f f s j L D 0 I m i G j Q l 6 9 + 6 v f 5 e q M 6 + B D E H g a I f S 0 E d k M x + X o w P o Q 3 d r 8 B 3 t j 7 A C 2 z + y F q e e / D Z X t / 5 8 N h 3 P 8 G Y D z 8 Z m D 4 x D w 6 b d p s V q W z P H 1 d t O t s W l T L 9 F m x z J b T I q + z 9 G n e p k + + X j c d 5 R 4 R y d d 7 n 3 7 6 t W A H z P Q 1 y R D w 1 N e B s Y v / 3 z T G Z / d e n H z 1 9 W A P 0 O + D V R p g B z b z p 3 7 y 1 f P f / 4 u X 6 P D r w A q U w 0 8 9 O / v 9 D b j f / y d 2 d g 6 + B v M A q G 9 J j o 6 f / u R 3 f p 8 X X / 7 E V 2 d f f j 1 o v m k B t C + f n b 5 6 d f r q 6 w E L T c 3 + 3 Z 3 7 d / f Y 9 / s 6 w H z b c r T 7 6 d 3 d H Q K 2 e 5 D u P n y 0 v / f o / r 2 v B z U w O j 8 7 E r 7 b 8 b Q 9 S q S 7 h P n D R z t f D / n d Q K Z o s s 5 + 8 u z 0 9 3 l 1 / P W A h W 7 V n k N x 5 9 H e p 4 / 2 H n w 9 q B 2 X 8 9 6 Y 5 m w D q L s 2 b v n J 4 1 c C m X / 5 y R f H X 5 D 0 H b / 6 / Q G X 3 s f f a E M R k p h Z / u 3 x T 7 4 8 f v W a A q G X 9 J H + + v j 1 2 e c v j s 4 e 3 + W f j 7 9 8 + e b o l J J S + P n 4 + Z f f P a J B 7 j M f 4 A 9 8 8 v u f / t 5 v C N W H Y 3 z D H / M n j 7 9 9 9 v m 3 Y V H x E 5 9 w 5 P f l d 9 / Q d 6 9 P X 6 a 2 N T 7 Q L 3 7 / 5 6 c v j q C C v T / 5 / T f y u v 7 K n 1 M r / 8 / H 3 3 7 1 + 5 h W / J t t 5 P 5 6 / J P a 4 i f N J + j L / v H 4 2 6 f P X / 7 + x z 9 5 f M Y h 4 R e v P / / 9 X 3 A E e f b l k + + 8 + O J o 5 9 n Z 6 5 O X E G 7 9 g E d / 8 s V L 6 z d s m I S 9 b 3 o S 7 j E L h p O w u 4 d J u H e 7 S X h 6 d p L a 1 v / / n o S d 1 7 / / y Z d f v K R / n p 7 + / r c Q h 9 e 3 n 4 n P T 7 8 4 6 U y D / e j G K f i 8 m p D 2 L N N T 0 a J f F N N 5 l U 3 / 0 b 9 4 G Z 2 T / f / X z o k l 7 g 2 z c p f / / f b x i 6 f P o d 1 g P f W P x 6 / f H L + h H 2 8 o d f T 7 / 8 R X p 6 9 + H 6 D o / f X 4 7 M X L r 9 5 8 Q X 0 c w U z a P y T Z 8 / z s N e N / 8 t W r 3 + u n 8 M v r V 0 8 B D 0 p m e 3 d n G 1 y u H z 0 m 5 j n 7 y a P f i 5 S P / P b 4 9 V c v K X H 1 + v X v / w X 9 c / z 5 q Y X 2 + q s v O L / 0 + 7 / 6 8 r u v w S f h B + 7 7 k y + f f / X F i 7 C J + e z x V 0 T o 3 / / 4 5 M 3 Z T 5 7 y e 4 D s f 6 Y N 8 f G L 3 / / k 2 8 R 2 v / + X L 6 Q H I k H 3 I 7 8 N v d l t w x 9 R m 9 d v X n 1 1 Y l / a R Z v w I 7 8 N v x S 2 E T i v v 0 2 z + P R L S t y d v n g D + r w 5 Z r p 0 P j 5 W c o U f E 7 W l N W D u / v 6 G V 4 b d 9 b C h v L e 3 6 b 1 n e 6 9 e 7 e l 7 t q H p 7 / X Z 0 9 / / 7 M X T 0 9 / 7 y D T x P z O t K J e J D 5 + d / d 4 g Z P 9 D g 4 V 7 c 9 d 2 2 I W 2 F 4 M W f P g Y N M F k v f h c c q a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9 g T u z v j 1 9 D 1 5 w d P 3 l + e v L l i z f H Z y 9 O S e f Y X 3 9 / U T g R a G 9 + 7 9 + f O O j 0 5 A 3 e / / 3 Z 4 3 o d a X Y 3 C v / u q 9 e v f v / X v z c z P V H 0 J 8 + e 8 q d v O h + 8 + f 3 P S K f B B 5 T m + I v Y I F v k R 6 D e 6 f N T y M 7 v f w / C i A 8 f B 3 4 i N T b e 3 + + j b / F n Z M 1 O z Q t n y 1 n + D v M s v z z + y a x c 9 4 H L p 9 Q o B B n r 4 d U p s f i r 3 / / 4 9 e v T L 5 4 8 / 3 0 2 9 / P k 9 N 3 x b F Y s R + l P 5 n V D 8 c B n D 8 h Z H O + N 7 9 G / O 6 P 0 Z F 2 2 6 z r / b J m v 2 z o r R + n L 9 a Q s p r 9 X f v 2 m e p s v P 3 u 4 9 2 n 2 6 d 7 O w X R y f v 9 g k k 2 + D q Y n z w n X z W h O q 8 W 4 y V b j S T H O 2 3 G 2 z M r r H + T 1 O A P q Y x r D W Z s v 3 u T v 2 t M y X + T L 9 r 2 w Y B E 3 M 7 4 Z j a D p 7 / 9 + 0 3 L 6 e 5 N o 3 G L m a T R f 3 T 8 7 f v H 6 J 7 / 6 v f Z / 4 v d + S M t i J 5 / e / 4 l P X 7 1 6 8 P S 9 O n z 9 7 d P T N 5 v 7 + r z O V v P 3 A v r 0 F G 7 V 7 / / 6 2 8 c v b x 7 H w 8 + P X 5 z + X j u f 3 3 / w + 7 w 6 u P f d Z y + f v n 7 4 + z z Z 3 T 9 + r y 5 f Q f l u 7 u t 3 + / b v t v f o d z v 7 3 f b e C / D T s 9 c v n x / / P r 8 / V P L Z C e n 7 5 2 9 O X 2 1 m R N Y n 7 w H 6 2 Z e v v j h + 8 8 3 C h G r 4 / V U 3 3 C A 2 v 7 B s D 3 + P d 4 s y v V T h / m h 3 v P N R m i + n F Q n O x W c f r d v z 7 d 1 P P / o 9 f u F F e / g b J 2 j + O q + L r C x + k H v i l B K I Z f O I V O t n H 8 3 b d v X o 7 t 2 r q 6 v x 1 b 1 x V V 9 Q E L 2 z e / f 3 / u L 5 6 + k 8 X 2 T b x Z K S D M s p 6 V 7 z 1 u z m t z 4 S B N I U K L y 5 X u X 4 + 6 R i U C 0 + u 2 s + N I 3 O n u K v 4 6 / e f P v L V 9 x A P j B f 8 / j N O 1 8 R T c 6 L Z T 7 j h s F X M u i 7 s V H j 6 / f i J 0 L m y 2 d n m 0 X u f S f 7 5 P g l j O T m a f 6 9 B 9 G 8 6 5 s j Y / L E h m 0 2 a P C / f 9 Y M G o C / B 1 1 / Z N D + v 2 7 Q f m L / 5 O H z J 0 + / / L 2 + P L n / n e M n P / E T L 1 / 9 5 J s n n 7 5 + 8 l 4 d / t w b t H u v v v 3 6 6 e d v z s 7 e f P V T v 9 f p p / e / / e C n P n 3 z 5 M G L n 3 y v L m 9 j 0 D 7 / 3 S g t S W Y N i d X 3 A P 0 j k / b / e Z P 2 6 v T l G w j V j 4 z a N 2 7 U 7 v 1 s G r V 7 P z J q P 7 + M 2 o O H + 7 / X 8 / s v H v 7 U y Z s H 3 3 7 2 8 i d / n y / P v v y p J 7 / 3 w 1 f v 1 e E t j J q u 2 g 0 t 2 b 1 X d + 9 l 7 n 6 f e 7 / X T 3 3 7 0 5 / 6 y d / n q 9 O f + O 7 v 8 / L J T 3 x + / O D 3 + f b v 9 X s 9 f 6 8 u b 2 P u X v x u 9 x 7 h n / c C / P P e 2 P 2 / 3 N j 9 Z E a o T M p 8 g 7 G j x B z n 7 X 5 / u / R 5 k 9 k j n f b / T 4 M X g / l e l u 7 F M S 2 B v S D t t X v w D Z u 5 A P J 7 k P L n q 4 1 7 k V 0 + K a v p 2 / d C 4 f 9 9 B u 7 k u 8 8 + / c m D L 9 7 8 5 L O f 3 L / 3 6 s t X r 0 5 O 7 3 + 6 8 + D F + 2 n p W x i 4 n + W o 7 f f 6 i Y e / 1 8 P P 9 1 8 + + c n f Z + c n f u L B m + c 7 n 9 7 7 9 r P P v z p 5 r y 5 v Y 8 Z O f r f d + 4 9 + t 6 e / 2 9 7 + e 4 E + e X 7 2 E m u j v / d m 8 M + + e v 7 8 9 d l P n X 4 t 2 D d I 3 9 e C / b O h K r / J 8 B K r 6 s + x s v 7 7 P 3 1 1 9 v z 5 0 y + / + / 4 q O A a X 9 O H v / + T 5 l y e / F 8 X Z v 8 / z G 5 i C d c r Z + / G a J Q b H 7 x w e 3 6 C W h q O l 6 M Q 9 x 2 o / D e P s 8 + M b D d N 7 w j a 4 n 9 F i 2 z c z j Q b i 0 7 M v z J I 5 1 t 9 / N p A 2 X W C N 9 2 c T / u v n Z y c 3 a f m v 1 8 P N H H l b s r / 4 6 o s n x H x f P h O s 6 S u Q Z T P O O 9 9 M 0 O 4 c j m 8 6 Y g 8 g v w d 5 f + T K v A c K / + 9 z Z e 6 d v n 5 + c v D l l 6 9 / 6 v m T 3 + u 7 x w 9 O v / O d L 3 + v Z 8 / f v J + d v o U r 8 w Y B z 3 s B f S 9 X 5 v S n P v / u T z 1 / 9 u Y n n u 3 t / 9 T p / t M n r 1 9 9 + 8 X J 8 7 3 f 5 7 2 6 / J E r 0 4 P 9 I 1 f m Z s P x I 1 f m g 8 n 9 I 1 f m P X q 4 m S N v S / a f Q 1 f G X y L 4 x h M z X e D v Q e S f r w 7 N m / / f r D / 8 5 E 8 9 v f / t L 1 4 8 e / m d z 5 8 8 3 T 3 5 9 u m T F y + / O H t w 9 p 3 3 6 v D n 3 q f 5 q Z 9 8 s b 9 3 v P v g w f P T k 0 / P X v 4 + x 5 9 / 5 + z g + b O D T 9 + r y 9 v 4 N M 9 + t 9 1 H + O e 9 A P 9 o l e H / 3 a s M t 1 x S / 7 3 f P P / 8 5 / m S + g e v M P j m Z u 9 n 0 5 Y B + H s Q 9 E e 2 7 P / r t u z 3 f v P l t 7 / 7 5 i d e n P z e n z 8 5 e f 7 V 5 6 9 / r 5 / 8 v U + / 8 + b 3 e f 1 e H d 7 C l v 0 s L z V 8 8 X t 9 e v b 8 9 3 n 2 d O f e 7 / O d g 8 9 f / c S n D 1 / u / x S Z 5 5 9 8 r y 5 v Y 8 u + 8 7 s 9 f P S 7 / V 6 / 2 8 P 3 A v w j W / b / f V v 2 5 f P n X 5 G u / + L 0 F 5 Y / r 6 3 Z h q D y 6 x u 1 / Z 9 N o / Z + m b Q f G b X / r x u 1 N 7 / P 7 3 N 8 7 / 7 T 4 5 9 4 + J 3 n v / f O 6 / 1 v / 1 6 n v 8 / v d f z d l z / x X h 3 + 3 B u 1 L w + e v N 7 7 v X Y / / e L 3 u r f z + z w 7 v f e T O 6 9 / 4 v U X n 8 N E v U e X t z F q n / 9 u u x S h f Z v + f S / Q P z J r / 9 8 3 a z 8 K 0 R i 7 n w W j d u 9 n 0 6 j d + 5 F R + / l l 1 O 6 / / L 3 u 7 z 9 5 8 O n D b / / E 5 0 / v f 3 p w c v L 0 9 M V 3 n r z 4 8 r 0 6 v I V R O y W V M a v S 1 0 W 7 z q Y 0 + e m z Y k n q q M j r L H 2 a v y c Z 3 8 f c / d R 3 f + L p 2 b 1 n P / X 0 2 / f 3 d / a e n 3 3 3 q 9 M 3 X 3 z n 9 / m J N + / V 5 W 3 M 3 Y v f b f 8 R / n k v w D 8 y d v / v N n Y / m R E q l D D f Y O x + 8 v j V T x 4 / / + r 0 9 / 8 p + u 3 3 3 9 n Z 2 b v J 7 J F O + / + n w f t G c 5 K 7 n / 4 s W j o A f w + C / s j S v a e K / n + d p f u J 7 5 x 8 c f J y 9 / S 7 e w 8 + / / a T r 1 7 9 1 O / 9 / L s 7 9 7 9 z / 4 v 3 6 v A W l u 5 n e X 3 t 8 + f P H z z b O f 7 i p 1 7 v P L / / / M X + p z / 5 5 c H x / p e v 3 s / s 3 M a e f f t 3 2 3 v 0 u 5 3 9 b n v v B f h H 9 u z / 3 f b s F s E b G Y 9 v f / n q R 6 H b N x 6 6 7 f 1 s G j Q A f w + 6 / s i g / X / d o B 3 / P k 9 2 T + / / P q e f f v n m J 7 7 7 Y G f n 2 6 f f / b 1 O v / q J 5 y / e q 8 N b G L S f 5 X z k w 0 + f v D r 5 y S / O H u w 8 f X r / 5 f 2 z g x c P f / K L 3 d O D Z + / V 5 W 0 M 2 n d + t w d Y Z H v w X o B / Z N D + P 2 / Q X r 8 i k T z 9 k U H 7 x g 3 a 7 s 7 P o k E D 8 P e g 6 4 8 M 2 v / X D d r n L + 9 / + 8 G D L 9 7 s H f 9 e n 3 5 3 9 / O 9 L 5 / t n 5 1 9 5 y e f v 5 9 j c w u D 9 r M c o T 3 8 9 t n D h / e J W J 9 / 9 8 m 9 L z / 9 6 t W X L / Z + 8 o t P j 4 c F U P 7 8 O g b t I Q z a w / c C / C O D 9 v 9 5 g / b q y + f P v y K V / 8 W P j N o 3 b 9 T 2 f j a N G o C / B 1 1 / Z N T + v 2 7 U T n / y p 7 7 9 + s H L n / r i Y H f 3 6 c s X P / H 8 + P T 1 6 / s / c f D k v T q 8 h V H 7 W Y 7 S v v h y Z + 8 n f 2 r v 9 / 6 p b z 9 9 8 O r J T 3 x + + u A 7 z 7 7 7 + v f a + + b T j p 8 j S v v 2 j 6 K 0 n 2 9 G 7 f X v 8 9 X r 0 x + l H b 9 5 g 3 b v Z 9 O g A f h 7 0 P V H B u 3 / 6 w b t w e / 1 U 7 / 3 T 3 3 + 9 N v 7 L 3 5 i 5 / P P 9 3 d P f u L k u 5 8 / O b v / f n z w c 2 / Q f u L s x U + 8 e X l / / 8 3 u V 1 9 9 u n 9 w / 9 P d + y 8 + / 3 2 + 2 P v u e 3 V 5 G 4 P 2 n d 9 t d x d h 2 u 7 7 z c m P T N r / 5 0 2 a x G m / / 4 8 C t Z 8 V u 7 a 7 9 7 N o 1 w D 8 P e j 6 I 7 v 2 / 3 W 7 d v L d b + / / 3 s e / 9 + / 1 + t N X 9 7 9 7 7 / c 5 + P L F y 5 P T J 2 f P 3 6 / D W 9 i 1 n + X s 4 8 7 O / u 6 r V 2 e 7 D 5 / e / 6 l n b 5 4 + O X l + 8 N 3 j n / z O m / c L O H 9 k 1 3 5 k 1 3 5 k 1 3 5 u 7 N r e z 6 Z d 2 / u R X f v 5 Z d e e n L 5 + 9 t 3 v 7 u x 8 + c W z V z s n u w / v P f i 9 f v K L L 5 / s v X 6 v D m 9 h 1 3 6 W 4 7 W z 3 + v 1 7 7 3 / k 2 8 o 5 P z O z k / + 5 N P j g 4 c P n 3 3 7 z c n J i / f q 8 j Z 2 7 X O s q n 3 7 R 6 t q P 9 + s 2 t m L Z 1 + e f P X k R y b t m z d p 9 3 4 2 T d q 9 / 5 + Y t B + Z t F u a t O / u v v x 9 f h + K z Z 7 9 X s 8 e f u f 1 0 1 e 7 L 7 + 7 t / P 6 1 a f v l 7 r 7 u T d p u y 9 e 7 T 7 8 / N O z p 7 / X 6 U 9 9 Z / / b + 9 8 + O X l 2 + v v 8 5 O / 9 8 r 2 6 v I 1 J + 7 1 + t 7 1 H v 9 v z 3 + 3 9 B O V H J u 3 / 8 y b t R 4 H a z 6 Z V O / h Z N G o H 7 0 X V H 4 V p / 1 + 3 a T + x 9 + z 3 P v v q 4 N O v P n 1 y 8 t X + w 9 / 7 5 Y O 9 3 + f N y e v v f P u 9 O r y F T f t Z T j + + + e r V d + 6 / O X 6 1 8 1 P f O f 6 J h 5 8 / e 7 H 3 4 v f 5 z r e f v N p / r y 5 v Y 9 O + 8 7 s 9 Q P b x w X s B / p F N + / + 8 T X v 9 i k T y R + b s m z d n D 3 8 W z d n 7 J V N + Z M 7 + v 2 7 O f p / d r 8 7 2 n v 7 k q + / e O / n J B 7 / 3 2 e 7 z T z / 9 / G z v 0 1 c / + V 4 d / t y b s y + P v 7 z / 7 N O n P / H i + b 0 3 D x + + P v m J r 8 5 2 f / L + 7 / P s m w / R v v O 7 H c C c v Z / f 9 y N z 9 v 9 5 c / b F l 0 9 / F J 7 9 r N i z 3 Z 9 F e / Z + i v N H 9 u z / 6 / b s J 7 / 6 / M n v / Z O v j n / i 9 P i r s z e / z 0 / d e / r V y U + d n T 0 7 e a 8 O f + 7 t 2 R c v T 3 / i 6 e l P f v H w p 7 5 8 + f r Z 2 U / + 1 M t 7 v 9 e r 3 X t 7 T 9 6 r y 9 v Y s 8 9 / t 0 + x i v b p e w H + k T 3 7 / 7 w 9 I w v y 7 S 9 f / c i c f e P m 7 G d z C e 3 9 F g Z + Z M 7 + v 2 7 O X j / 9 8 v c 6 + c n 7 D 7 5 8 f u + n X n 3 7 6 V f P f 6 9 X 3 z 7 7 i T c / 9 X 5 m 4 O f e n O 3 s / l 4 P P n 3 4 6 j s / e X b 2 3 d e v f m r n + N W X D 3 6 v p 8 9 / 7 / e L o m 5 n z h 7 A n P 0 o 2 / j z z J y 9 / n 2 + e n 3 6 w z F n N 0 / Q / 5 / M 2 b 2 f R X N 2 7 7 2 k 9 E f m 7 P / r 5 u z z l 0 9 + 7 4 e v z m i d 6 T v P d + / / P j / x k w d P X 7 2 5 v / + T z 9 6 r w 5 9 7 c / b l w a s 3 T 3 + v p z / x x U 9 8 5 8 H x w X c P X u 6 9 + f L b X z 3 9 9 n u 6 Z 7 c y Z w c w Z + 9 n J 3 9 k z v 4 / b 8 4 o 2 / g j e / a z Y s / 2 f x b t 2 X s u n v / I n r 0 X F v / v s 2 e n X 5 1 9 9 + D N w 3 u v X 7 9 5 9 h P f e f r V 8 f 1 P P 3 1 w 8 u Y n X r 1 X h z / 3 9 u z 1 5 6 + + + / l X r z + 9 9 + y L 3 / v z n / j i 9 9 r d + / L b F L I 9 v P 9 e X d 7 O n j 2 E P X u / Z e Y f 2 b P / z 9 u z s x f P v j z 5 6 s n / l 5 b P N h i f / z f a t f s / i 3 b t P f X A j + z a e 2 H x / z 6 7 9 p O / 9 9 O D + y 9 + 8 t 6 3 v / r 0 5 Y M v T 0 7 f / F 5 P 7 j 3 d O f 7 / X J z 2 1 V O S y I f 3 f q + d r 3 7 q O 0 / f v P n q 1 d N n P / n V w X f e / M R 7 d X k 7 u 7 a 7 A 8 O 2 u / N e o H 9 k 2 f 4 / b 9 l e n b 5 8 A 6 H 6 / 5 B l e 9 / p / r k y a Z / + L J q 0 T 9 + L q j 8 y a f 9 f N 2 k n v / f 9 0 5 / 8 v X + v n 7 i 3 e / r V 6 f F P 7 v 7 U 6 5 2 H 9 3 6 f B w c n 7 9 X h / w t M 2 v 0 H L 8 5 + 8 s s H X 3 7 x 8 q v 7 Z / s P z n 6 f p 3 s P X t / 7 v Y 7 f q 8 t b m r R d N m n v N y c / M m n / v z B p v / e b 5 5 / / y K R 9 4 y b t w c + i S X u / N e 8 f m b T / r 5 u 0 3 + f e z q u D L 5 + 8 + M 6 X X / 3 k v a + e 7 z / 7 9 P S 7 3 / 7 y 2 y 8 + f 6 8 O f + 5 N 2 t n Z 5 6 d f 7 B x / 8 e X r V 8 c / 9 R O v n r 7 8 z u 7 v 9 e L p 7 / 3 g 2 + / V 5 W 1 M 2 n d + t 0 8 f / W 6 / 1 + / 2 f r 5 f z 6 D 9 y K D 9 f 8 2 g v f 5 9 v v q p 0 7 M 3 P 7 J n 3 7 g 9 2 3 3 4 s 2 j Q A P w 9 6 P o j i / b / d Y v 2 E 5 / v v j 7 b P z j + i Q d P P v / u 7 / 3 q w b f 3 P r / / c u f N 7 p f v 1 e E t L N r n d b a a v x f Q 9 7 J o D 7 + 9 / + S L g y 9 / 8 v f 5 8 q u X L 7 4 6 v f / q y U 8 c 7 L / 5 9 v H B e 3 V 5 G 4 v 2 O S z a t 3 9 k 0 X 6 + W T S y I d / + 8 t W P D N o 3 b t D 2 f j Y N 2 t 6 P D N r P L 4 P 2 b P + r p 9 / e + b 1 f / F 6 7 + 8 / f 7 D / / / O y r v Z / 8 7 p P X T 9 5 P X / / c G 7 S z F / e + / c X u V 8 + + s / P 0 u y 9 O 7 9 / b u X / 6 6 v T 4 9 z 5 4 9 V 5 d 3 s a g f Y c X 0 n 6 v H y 2 k / b w z a a + + f P 7 8 q 5 e / P 0 n m j 9 b S v n m 7 t n v / Z 9 G u A f h 7 0 P V H d u 3 / 8 3 Z t 5 7 t P n p w 9 / 6 m f e v L q 2 w 8 f n B 4 / + / L g 2 f 2 v v v P l + y n t W 9 i 1 n + X U 4 + / 1 e / 1 e z 3 Z + r 1 c H L 3 7 q J 0 8 e P n 3 z E 1 / s f v e 7 T + 4 9 / K n 3 G 8 d t 7 N r v 9 b v t P f r d n v 9 u e + 8 F + E d W 7 f 8 n V u 3 N 2 R c / M m r f v F H b + 9 k 0 a n s / M m o / v 4 z a T / 7 e 9 3 / i 6 R d f / M T T J / d / 8 s E X z / Z 3 P v 3 J 3 2 v 3 y 9 3 f + 9 l 7 d X g L o / a z H K z d + 8 5 P f f c 7 n 3 / 5 E 5 9 + 9 + F X D + / d / + L b u 6 + + + 3 u d f H H y n f f q 8 j Z G 7 U f r a T 8 / j d q P 1 t M Y u 5 8 F i 3 b v Z 9 O i 3 f u R R f s m L N r / d y z a 7 / 3 d 5 1 8 d f P r w / k 9 8 / u L T 3 Y e 7 v / e b k 4 e f f v X 0 x U 9 + 4 x b t l D T G r E p f F + 0 6 m 9 L k p 8 + K J W m j I q + z 9 G n + n o 7 B + 9 i 6 B / c f P t 3 9 9 o N X n 3 7 n q / 1 P d 3 6 v p 7 u / 1 8 v j V y c v v / r 8 v b q 8 j a 1 7 8 b v d f 4 R / 3 g v w j 2 z d / + d t 3 X u k J T G e / 3 + a u h j M r 2 3 j 9 h 7 8 L N o 4 A H 8 P g v 7 I x r 2 n c v 5 / n Y 1 7 + u T e 7 3 X w n S e / z 3 f 2 D r 7 9 7 a f 3 j u / d 3 / n 8 y y 8 / f 3 j 2 X h 3 e w s b 9 L E d t Z z / 1 U 7 / X F 5 / f / / L k 7 P S 7 v / f Z y z c 7 P 3 H y x f H p 7 3 X 6 + 7 x X l 7 e x Z N / 5 3 Q 4 Q t R 2 8 F + A f W b L / z 1 u y L 7 5 8 + q M 8 5 M 9 K 1 L a 7 + 7 N o 0 X b f T 3 X + y K L 9 f 9 2 i f f 6 T 3 z 0 4 2 3 + y c 3 / n 0 5 / a + b 0 P v r u 3 9 + B s 9 z v f 2 T t 5 r w 5 v Y d F + l h f X v v v g e O f L T 1 9 8 5 / j l 7 / 3 m 2 e k X n z 7 4 4 v 6 3 P 3 3 6 9 N X 7 j e N 2 F m 1 3 B y Z t d + e 9 Q P / I p v 1 / 3 q a 9 R 3 T 2 I 7 v 2 3 n Z t 7 2 f T r u 2 9 n w L 9 k V 3 7 / 7 x d + 7 2 / 2 H / y n c / f 7 H / + 4 P W X e 5 9 + 9 8 H v c 3 b 8 5 c v 9 v S f v 1 e E t 7 N r P c q T 2 b O + n T n e / + + z J / S + / + H 1 2 f q + z L 3 a / + r 3 2 T 5 8 d P 3 n z X l 3 e x q 5 9 j k j t 2 z + K 1 H 6 + W T W K 1 L 5 6 f f r q R x b t G 7 F o n 7 8 6 e / r 7 7 3 3 D l s w A f Q 8 6 / n y 1 Y J / X x e y 9 u n 8 f 0 / X y P S f h z f G r z 0 / f / P 4 b u t j 9 u b G O 3 7 3 3 U y f 3 X j 5 5 + Z P f e f L g 9 / r 2 T z 7 7 7 o t n v / f n 3 3 n z e 3 3 5 X h 3 e w j q + n u d 5 + 3 7 D e C / z + N 1 7 v / e 9 h 9 / + 7 q e v v v v g 8 9 / n + f M H n + / v v f 6 9 K D P 7 7 L 2 6 v J 1 5 3 K U 1 u e e / 2 8 H 7 h X 1 i v b 6 u 6 o l S / c t X b 3 7 / s 5 M v X 9 w g L e 8 H 9 d t n p 6 9 o M f P b v 8 / P J m g 2 u y 9 f n T 4 7 + 7 1 P v x m D / u L 4 J 8 8 + P / 4 Q 7 R 6 D + k 0 a I T D A V 8 + P v y 6 s U D R e n T 1 / / v s / / f K 7 L 3 7 / L 1 / 8 / j R P P / m N g P 3 2 2 e f f f k 7 / f 0 N u 3 K u v T t 5 8 9 e r 0 9 / + C z M Y 3 5 c n R h J + S l j 8 5 / f 1 p h e G b A X n y / O w l O S 6 n v / f m a X / 2 1 f P n r 8 9 + 6 v S 9 Z t / A v s F o f i 3 Y x 0 + / 8 9 V r y M A Z B a X H r 0 6 / G b 6 g P 9 + c n t w o B b c F 9 / T L 3 / / F l 2 S 2 y E F + c / r 7 v / g K n P C N u u G v v / 3 l d 4 l 9 v 2 D 3 m 3 y U 3 1 9 M l / n k m + n j q 5 e k a V 6 / / v 1 f n H 7 3 9 3 9 + 9 u J r K J y 7 + u v t H b 9 v O o V h g L 4 H h / 3 I 8 b t l 9 + / j + H 2 A V / b / W h / w y w e / z 0 / 8 P q e f 7 t + / d / b d l 6 f P v / v m J z / 9 7 v 1 X O 7 / X 0 / f q 8 B Y + 4 M 9 y 5 v / 3 f v X i 6 Q H x 4 J v v f v X 8 9 O H r + z t f H T z 8 y d / r 5 Z M H 7 9 X l + 7 i A n 7 4 f 6 B + 5 g P 8 / d Q H f E + S P P M E f e Y I e 7 G 8 f v + q w V 9 c Q n M y z u k 1 3 7 7 8 / 3 N 8 / o p a 7 0 N 8 / c f 0 j 5 x V v / 3 / f e b 3 7 h n + h z 1 / / / j 9 5 / O r s + M n z U 1 I h b 4 6 p o 1 d H j + 2 v v / + 3 j 1 8 8 f X 6 a U t L 6 0 b I o P / u o r d e U k 6 b O 3 v z e v / + X T 7 5 D s 4 b 3 6 f / P v z p 9 H W l 2 N w r / j c G S U X v 1 6 v c O / j 5 7 e n T 8 / D m R + O m r 4 8 9 / f 0 K A f v n y J Q 3 v K Q 0 W H b H W 5 V 9 o W J 2 X I 8 B I 5 R A l v 0 2 z d P b m 9 / / i + O T V l z 6 s k 6 w s n 2 T T t + 8 F k v 4 8 w e S Y s X 1 9 5 L 4 4 f f 7 G g n n 9 9 e G o D P 3 + 3 / 3 y 1 e / 1 5 M s v f y 8 P E s / D L U A Y O n 3 3 C S w K f f X i 6 6 N j 0 P j 9 X 5 J r T 3 8 8 / R r 4 v P n 2 K Z z Y 9 3 7 v 9 Z v f 5 / n p 7 / / V S 6 z S / / 5 Q 3 v 4 w 9 t 5 r G G / I K X x N B q s H Z u e 9 w P w 4 j L N 7 m f 9 8 r 9 e / C l / / 6 r 1 e f / H l 7 / / d V 8 e + A N 2 W k n Y W O 8 O / 7 f u s K O k D J y g f w O E W m T O f m Y 5 O v r r / 9 N m L n b 2 H 3 3 n 4 6 V c v v v O T X + 3 8 x O u f e v m T b 5 6 + F / C X Z M z I p H 3 Y N C s Q f u P r U I t U P t z 6 1 2 c v P i c G p r U G l c i v A Y v W 8 0 i C 3 5 x 9 Q U 4 J e X J f k i a 9 r Z K 6 G 2 p n Q C L L x s a I L P Q R V P v j u 9 1 P H 8 v Y E X Z u m h G v l b 7 x 5 v d 5 e X r 0 3 a p + O 6 m q t 6 Y B f / g Y K 8 o i w E f E 8 N 5 f a P b 5 6 d H / A x T 7 d S U Z N Q U A < / A p p l i c a t i o n > 
</file>

<file path=customXml/itemProps1.xml><?xml version="1.0" encoding="utf-8"?>
<ds:datastoreItem xmlns:ds="http://schemas.openxmlformats.org/officeDocument/2006/customXml" ds:itemID="{0F408074-CF08-4605-839B-95F07492D8B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Suelem Janeth González Rodríguez</cp:lastModifiedBy>
  <cp:lastPrinted>2024-10-28T21:27:44Z</cp:lastPrinted>
  <dcterms:created xsi:type="dcterms:W3CDTF">2006-05-18T10:01:57Z</dcterms:created>
  <dcterms:modified xsi:type="dcterms:W3CDTF">2024-10-28T21:27:50Z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Detallado(CU5DFN029J96UNJVU0QSZPVTD).xlsm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