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GIO MACIEL\2025\1er Trimestre\"/>
    </mc:Choice>
  </mc:AlternateContent>
  <bookViews>
    <workbookView xWindow="0" yWindow="0" windowWidth="28800" windowHeight="11715" firstSheet="1" activeTab="1"/>
  </bookViews>
  <sheets>
    <sheet name="Formato 2" sheetId="11" state="hidden" r:id="rId1"/>
    <sheet name="Formato 2 " sheetId="13" r:id="rId2"/>
  </sheets>
  <definedNames>
    <definedName name="_xlnm.Print_Area" localSheetId="0">'Formato 2'!$A$1:$H$55</definedName>
    <definedName name="_xlnm.Print_Area" localSheetId="1">'Formato 2 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3" l="1"/>
  <c r="F46" i="13" s="1"/>
  <c r="H46" i="13"/>
  <c r="G46" i="13"/>
  <c r="E46" i="13"/>
  <c r="D46" i="13"/>
  <c r="C46" i="13"/>
  <c r="F41" i="13"/>
  <c r="F40" i="13"/>
  <c r="H39" i="13"/>
  <c r="G39" i="13"/>
  <c r="F39" i="13"/>
  <c r="E39" i="13"/>
  <c r="D39" i="13"/>
  <c r="C39" i="13"/>
  <c r="F38" i="13"/>
  <c r="F37" i="13"/>
  <c r="F36" i="13"/>
  <c r="F35" i="13"/>
  <c r="F34" i="13"/>
  <c r="F33" i="13"/>
  <c r="F32" i="13"/>
  <c r="F31" i="13"/>
  <c r="F30" i="13"/>
  <c r="F29" i="13"/>
  <c r="H27" i="13"/>
  <c r="G27" i="13"/>
  <c r="E27" i="13"/>
  <c r="D27" i="13"/>
  <c r="C27" i="13"/>
  <c r="B27" i="13"/>
  <c r="F24" i="13"/>
  <c r="H23" i="13"/>
  <c r="G23" i="13"/>
  <c r="F23" i="13"/>
  <c r="E23" i="13"/>
  <c r="D23" i="13"/>
  <c r="C23" i="13"/>
  <c r="F22" i="13"/>
  <c r="F21" i="13"/>
  <c r="F20" i="13"/>
  <c r="F19" i="13"/>
  <c r="F18" i="13"/>
  <c r="F17" i="13"/>
  <c r="F16" i="13"/>
  <c r="F15" i="13"/>
  <c r="F14" i="13"/>
  <c r="F13" i="13"/>
  <c r="H12" i="13"/>
  <c r="G12" i="13"/>
  <c r="E12" i="13"/>
  <c r="D12" i="13"/>
  <c r="C12" i="13"/>
  <c r="C7" i="13" s="1"/>
  <c r="C6" i="13" s="1"/>
  <c r="B12" i="13"/>
  <c r="B7" i="13" s="1"/>
  <c r="F11" i="13"/>
  <c r="F10" i="13"/>
  <c r="F9" i="13"/>
  <c r="H8" i="13"/>
  <c r="G8" i="13"/>
  <c r="E8" i="13"/>
  <c r="D8" i="13"/>
  <c r="C8" i="13"/>
  <c r="B8" i="13"/>
  <c r="D7" i="13" l="1"/>
  <c r="D6" i="13" s="1"/>
  <c r="F27" i="13"/>
  <c r="B6" i="13"/>
  <c r="B43" i="13" s="1"/>
  <c r="E7" i="13"/>
  <c r="E6" i="13" s="1"/>
  <c r="E43" i="13" s="1"/>
  <c r="F8" i="13"/>
  <c r="H7" i="13"/>
  <c r="H6" i="13" s="1"/>
  <c r="F12" i="13"/>
  <c r="F7" i="13" s="1"/>
  <c r="F6" i="13" s="1"/>
  <c r="G7" i="13"/>
  <c r="G6" i="13" s="1"/>
  <c r="F43" i="13" l="1"/>
  <c r="F11" i="11"/>
  <c r="B28" i="11"/>
  <c r="B8" i="11"/>
  <c r="B7" i="11"/>
  <c r="B6" i="11" s="1"/>
  <c r="B42" i="11" s="1"/>
  <c r="B14" i="11"/>
  <c r="H28" i="11"/>
  <c r="H8" i="11"/>
  <c r="H7" i="11" s="1"/>
  <c r="H6" i="11" s="1"/>
  <c r="G8" i="11"/>
  <c r="G7" i="11"/>
  <c r="G6" i="11" s="1"/>
  <c r="E8" i="11"/>
  <c r="E7" i="11" s="1"/>
  <c r="E6" i="11" s="1"/>
  <c r="E42" i="11" s="1"/>
  <c r="D8" i="11"/>
  <c r="C8" i="11"/>
  <c r="F13" i="11"/>
  <c r="F12" i="11"/>
  <c r="F46" i="11"/>
  <c r="F45" i="11" s="1"/>
  <c r="H45" i="11"/>
  <c r="G45" i="11"/>
  <c r="E45" i="11"/>
  <c r="D45" i="11"/>
  <c r="C45" i="11"/>
  <c r="F40" i="11"/>
  <c r="F39" i="11"/>
  <c r="F38" i="11" s="1"/>
  <c r="H38" i="11"/>
  <c r="G38" i="11"/>
  <c r="E38" i="11"/>
  <c r="D38" i="11"/>
  <c r="C38" i="11"/>
  <c r="F37" i="11"/>
  <c r="D36" i="11"/>
  <c r="F36" i="11" s="1"/>
  <c r="D35" i="11"/>
  <c r="F35" i="11"/>
  <c r="D34" i="11"/>
  <c r="F34" i="11" s="1"/>
  <c r="D33" i="11"/>
  <c r="F33" i="11"/>
  <c r="D32" i="11"/>
  <c r="F32" i="11"/>
  <c r="D31" i="11"/>
  <c r="F31" i="11"/>
  <c r="D30" i="11"/>
  <c r="D28" i="11" s="1"/>
  <c r="D29" i="11"/>
  <c r="F29" i="11"/>
  <c r="G28" i="11"/>
  <c r="E28" i="11"/>
  <c r="F25" i="11"/>
  <c r="F24" i="11" s="1"/>
  <c r="H24" i="11"/>
  <c r="G24" i="11"/>
  <c r="E24" i="11"/>
  <c r="D24" i="11"/>
  <c r="C24" i="11"/>
  <c r="F23" i="11"/>
  <c r="F22" i="11"/>
  <c r="F21" i="11"/>
  <c r="F20" i="11"/>
  <c r="F19" i="11"/>
  <c r="F18" i="11"/>
  <c r="F17" i="11"/>
  <c r="F16" i="11"/>
  <c r="F15" i="11"/>
  <c r="F14" i="11" s="1"/>
  <c r="H14" i="11"/>
  <c r="G14" i="11"/>
  <c r="E14" i="11"/>
  <c r="D14" i="11"/>
  <c r="D7" i="11" s="1"/>
  <c r="D6" i="11" s="1"/>
  <c r="C14" i="11"/>
  <c r="C7" i="11" s="1"/>
  <c r="C6" i="11" s="1"/>
  <c r="F10" i="11"/>
  <c r="F9" i="11"/>
  <c r="F8" i="11" s="1"/>
  <c r="C28" i="11"/>
  <c r="F7" i="11" l="1"/>
  <c r="F30" i="11"/>
  <c r="F28" i="11" s="1"/>
  <c r="F6" i="11" l="1"/>
  <c r="F42" i="11" s="1"/>
</calcChain>
</file>

<file path=xl/sharedStrings.xml><?xml version="1.0" encoding="utf-8"?>
<sst xmlns="http://schemas.openxmlformats.org/spreadsheetml/2006/main" count="149" uniqueCount="64">
  <si>
    <t>GOBIERNO DEL ESTADO DE MICHOACAN DE OCAMPO</t>
  </si>
  <si>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</si>
  <si>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</si>
  <si>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</si>
  <si>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</si>
  <si>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</si>
  <si>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</si>
  <si>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</si>
  <si>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</si>
  <si>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</si>
  <si>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</si>
  <si>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</si>
  <si>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</si>
  <si>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</si>
  <si>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</si>
  <si>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</si>
  <si>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</si>
  <si>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</si>
  <si>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</si>
  <si>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</si>
  <si>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</si>
  <si>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Banca Afirme, S.A.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</si>
  <si>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</si>
  <si>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</si>
  <si>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</si>
  <si>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</si>
  <si>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</si>
  <si>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</si>
  <si>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</si>
  <si>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</si>
  <si>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</si>
  <si>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</si>
  <si>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</si>
  <si>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</si>
  <si>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</si>
  <si>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No Aplica</t>
  </si>
  <si>
    <t xml:space="preserve">Banca Afirme, S.A. </t>
  </si>
  <si>
    <t>Banco Mercantil del Norte, S.A.</t>
  </si>
  <si>
    <t>Azteca Fideicomiso Monex 4522</t>
  </si>
  <si>
    <t>Banorte, S.A.</t>
  </si>
  <si>
    <t>Banobras Fideicomiso Monex 4522 (15062)</t>
  </si>
  <si>
    <t>Bajío Fideicomiso Monex 4522 (739741)</t>
  </si>
  <si>
    <t>Banorte 2 Fideicomiso Monex 4522 (457)</t>
  </si>
  <si>
    <t>Banobras Fideicomiso Monex 4522 (949726)</t>
  </si>
  <si>
    <t>Banorte 3 Fideicomiso Monex 4522 (6722)</t>
  </si>
  <si>
    <t>Banorte1 Fideicomiso Monex 4522 (11246)</t>
  </si>
  <si>
    <t>BBVA Fideicomiso Monex 4522 (13223)</t>
  </si>
  <si>
    <t>Banobras, S.N.C. 2022 FISE (14747)</t>
  </si>
  <si>
    <t>Saldo
al 31 de 
Diembre de 
2023</t>
  </si>
  <si>
    <t>Banco HSBC</t>
  </si>
  <si>
    <t>HSBC</t>
  </si>
  <si>
    <t>TIIE más 0.43 pts.</t>
  </si>
  <si>
    <t>TIIE más 0.51 pts.</t>
  </si>
  <si>
    <t>TIIE más 0.25 pts.</t>
  </si>
  <si>
    <t>Del 1 de Enero al  30 de Junio de 2024</t>
  </si>
  <si>
    <t>Saldo al 30 de Septiembre de 2024</t>
  </si>
  <si>
    <t>Banco SANTANDER</t>
  </si>
  <si>
    <t>SANTANDER, S.A.</t>
  </si>
  <si>
    <t>TIIE más 0.50 pts.</t>
  </si>
  <si>
    <t>TIIE más 0.39 pts.</t>
  </si>
  <si>
    <t>TIIE más 0.49 pts.</t>
  </si>
  <si>
    <t>Saldo
al 31 de 
Diembre de 
2024</t>
  </si>
  <si>
    <t>Del 1 de Enero al  31 de Marzo de 2025</t>
  </si>
  <si>
    <t>Banamex FAFEF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</si>
</sst>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#,##0_ ;\-#,##0\ "/>
    <numFmt numFmtId="167" formatCode="&quot;$&quot;#,##0.00"/>
  </numFmts>
  <fonts count="11">
    <font>
      <sz val="10"/>
      <name val="Arial"/>
    </font>
    <font>
      <sz val="10"/>
      <name val="Arial"/>
      <family val="2"/>
    </font>
    <font>
      <sz val="11"/>
      <name val="GalanoGrotesque-Light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GalanoGrotesque-Light"/>
      <family val="3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2" fillId="3" borderId="1" xfId="3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4" fontId="2" fillId="0" borderId="6" xfId="3" applyNumberFormat="1" applyFont="1" applyBorder="1" applyAlignment="1">
      <alignment horizontal="justify" vertical="center" wrapText="1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6" xfId="3" applyFont="1" applyBorder="1" applyAlignment="1">
      <alignment vertical="center" wrapText="1"/>
    </xf>
    <xf numFmtId="4" fontId="2" fillId="0" borderId="6" xfId="3" applyNumberFormat="1" applyFont="1" applyBorder="1" applyAlignment="1">
      <alignment horizontal="center" vertical="center" wrapText="1"/>
    </xf>
    <xf numFmtId="165" fontId="2" fillId="0" borderId="6" xfId="6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167" fontId="5" fillId="0" borderId="3" xfId="0" applyNumberFormat="1" applyFont="1" applyBorder="1" applyAlignment="1">
      <alignment vertical="center" wrapText="1"/>
    </xf>
    <xf numFmtId="167" fontId="8" fillId="0" borderId="3" xfId="0" applyNumberFormat="1" applyFont="1" applyBorder="1" applyAlignment="1">
      <alignment horizontal="right" vertical="center" wrapText="1"/>
    </xf>
    <xf numFmtId="167" fontId="3" fillId="0" borderId="3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167" fontId="8" fillId="0" borderId="3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7" fontId="6" fillId="0" borderId="3" xfId="0" applyNumberFormat="1" applyFont="1" applyBorder="1" applyAlignment="1">
      <alignment horizontal="right" vertical="center" wrapText="1"/>
    </xf>
    <xf numFmtId="167" fontId="6" fillId="0" borderId="3" xfId="0" applyNumberFormat="1" applyFont="1" applyBorder="1" applyAlignment="1">
      <alignment vertical="center" wrapText="1"/>
    </xf>
    <xf numFmtId="167" fontId="5" fillId="4" borderId="3" xfId="0" applyNumberFormat="1" applyFont="1" applyFill="1" applyBorder="1" applyAlignment="1">
      <alignment horizontal="right" vertical="center" wrapText="1"/>
    </xf>
    <xf numFmtId="167" fontId="6" fillId="4" borderId="3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67" fontId="5" fillId="5" borderId="3" xfId="0" applyNumberFormat="1" applyFont="1" applyFill="1" applyBorder="1" applyAlignment="1">
      <alignment horizontal="right" vertical="center" wrapText="1"/>
    </xf>
    <xf numFmtId="167" fontId="6" fillId="5" borderId="3" xfId="0" applyNumberFormat="1" applyFont="1" applyFill="1" applyBorder="1" applyAlignment="1">
      <alignment horizontal="right" vertical="center" wrapText="1"/>
    </xf>
    <xf numFmtId="43" fontId="4" fillId="0" borderId="0" xfId="7" applyFont="1" applyFill="1" applyAlignment="1">
      <alignment vertical="center"/>
    </xf>
    <xf numFmtId="167" fontId="8" fillId="6" borderId="3" xfId="0" applyNumberFormat="1" applyFont="1" applyFill="1" applyBorder="1" applyAlignment="1">
      <alignment vertical="center" wrapText="1"/>
    </xf>
    <xf numFmtId="167" fontId="8" fillId="6" borderId="3" xfId="0" applyNumberFormat="1" applyFont="1" applyFill="1" applyBorder="1" applyAlignment="1">
      <alignment horizontal="right" vertical="center" wrapText="1"/>
    </xf>
    <xf numFmtId="167" fontId="3" fillId="6" borderId="3" xfId="0" applyNumberFormat="1" applyFont="1" applyFill="1" applyBorder="1" applyAlignment="1">
      <alignment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</cellXfs>
  <cellStyles count="8">
    <cellStyle name="Millares" xfId="7" builtinId="3"/>
    <cellStyle name="Millares 2" xfId="1"/>
    <cellStyle name="Millares 3 4" xfId="2"/>
    <cellStyle name="Normal" xfId="0" builtinId="0"/>
    <cellStyle name="Normal 2" xfId="3"/>
    <cellStyle name="Normal 5" xfId="4"/>
    <cellStyle name="Normal 6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zoomScaleNormal="100" workbookViewId="0">
      <selection activeCell="A49" sqref="A49:A51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3" width="19.42578125" style="2" customWidth="1"/>
    <col min="4" max="4" width="17.5703125" style="2" customWidth="1"/>
    <col min="5" max="5" width="17.5703125" style="15" customWidth="1"/>
    <col min="6" max="8" width="17.5703125" style="2" customWidth="1"/>
    <col min="9" max="9" width="16.42578125" style="2" customWidth="1"/>
    <col min="10" max="10" width="17.42578125" style="16" bestFit="1" customWidth="1"/>
    <col min="11" max="11" width="11.42578125" style="2"/>
    <col min="12" max="12" width="12.28515625" style="2" bestFit="1" customWidth="1"/>
    <col min="13" max="16384" width="11.42578125" style="2"/>
  </cols>
  <sheetData>
    <row r="1" spans="1:10" ht="15.95" customHeight="1">
      <c r="A1" s="49" t="s">
        <v>0</v>
      </c>
      <c r="B1" s="50"/>
      <c r="C1" s="50"/>
      <c r="D1" s="50"/>
      <c r="E1" s="50"/>
      <c r="F1" s="50"/>
      <c r="G1" s="50"/>
      <c r="H1" s="51"/>
    </row>
    <row r="2" spans="1:10" ht="15.95" customHeight="1">
      <c r="A2" s="52" t="s">
        <v>1</v>
      </c>
      <c r="B2" s="53"/>
      <c r="C2" s="53"/>
      <c r="D2" s="53"/>
      <c r="E2" s="53"/>
      <c r="F2" s="53"/>
      <c r="G2" s="53"/>
      <c r="H2" s="54"/>
    </row>
    <row r="3" spans="1:10" ht="15.95" customHeight="1">
      <c r="A3" s="52" t="s">
        <v>54</v>
      </c>
      <c r="B3" s="53"/>
      <c r="C3" s="53"/>
      <c r="D3" s="53"/>
      <c r="E3" s="53"/>
      <c r="F3" s="53"/>
      <c r="G3" s="53"/>
      <c r="H3" s="54"/>
    </row>
    <row r="4" spans="1:10" ht="15.95" customHeight="1">
      <c r="A4" s="52" t="s">
        <v>2</v>
      </c>
      <c r="B4" s="53"/>
      <c r="C4" s="53"/>
      <c r="D4" s="53"/>
      <c r="E4" s="53"/>
      <c r="F4" s="53"/>
      <c r="G4" s="53"/>
      <c r="H4" s="54"/>
    </row>
    <row r="5" spans="1:10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0" ht="17.100000000000001" customHeight="1">
      <c r="A6" s="6" t="s">
        <v>10</v>
      </c>
      <c r="B6" s="28">
        <f>SUM(B7,B28)</f>
        <v>19701971714</v>
      </c>
      <c r="C6" s="28">
        <f t="shared" ref="C6:H6" si="0">SUM(C7,C28)</f>
        <v>2000000000</v>
      </c>
      <c r="D6" s="28">
        <f t="shared" si="0"/>
        <v>1154594444</v>
      </c>
      <c r="E6" s="28">
        <f t="shared" si="0"/>
        <v>0</v>
      </c>
      <c r="F6" s="28">
        <f>SUM(F7,F28)</f>
        <v>20547377270</v>
      </c>
      <c r="G6" s="28">
        <f t="shared" si="0"/>
        <v>1259680755</v>
      </c>
      <c r="H6" s="28">
        <f t="shared" si="0"/>
        <v>1350657</v>
      </c>
    </row>
    <row r="7" spans="1:10" ht="17.100000000000001" customHeight="1">
      <c r="A7" s="6" t="s">
        <v>11</v>
      </c>
      <c r="B7" s="28">
        <f>SUM(B8,B14)</f>
        <v>360815693</v>
      </c>
      <c r="C7" s="28">
        <f t="shared" ref="C7:H7" si="1">SUM(C8,C14)</f>
        <v>2000000000</v>
      </c>
      <c r="D7" s="28">
        <f t="shared" si="1"/>
        <v>1123045522</v>
      </c>
      <c r="E7" s="28">
        <f t="shared" si="1"/>
        <v>0</v>
      </c>
      <c r="F7" s="28">
        <f>SUM(F8,F14)</f>
        <v>1237770171</v>
      </c>
      <c r="G7" s="28">
        <f t="shared" si="1"/>
        <v>81108609</v>
      </c>
      <c r="H7" s="28">
        <f t="shared" si="1"/>
        <v>0</v>
      </c>
    </row>
    <row r="8" spans="1:10" s="7" customFormat="1" ht="33.950000000000003" customHeight="1">
      <c r="A8" s="6" t="s">
        <v>12</v>
      </c>
      <c r="B8" s="28">
        <f>SUM(B9:B13)</f>
        <v>233333340</v>
      </c>
      <c r="C8" s="28">
        <f t="shared" ref="C8:H8" si="2">SUM(C9:C13)</f>
        <v>2000000000</v>
      </c>
      <c r="D8" s="28">
        <f t="shared" si="2"/>
        <v>1066666673</v>
      </c>
      <c r="E8" s="28">
        <f t="shared" si="2"/>
        <v>0</v>
      </c>
      <c r="F8" s="28">
        <f t="shared" si="2"/>
        <v>1166666667</v>
      </c>
      <c r="G8" s="28">
        <f t="shared" si="2"/>
        <v>81108609</v>
      </c>
      <c r="H8" s="28">
        <f t="shared" si="2"/>
        <v>0</v>
      </c>
      <c r="I8" s="2"/>
      <c r="J8" s="17"/>
    </row>
    <row r="9" spans="1:10" ht="27.75" customHeight="1">
      <c r="A9" s="8" t="s">
        <v>37</v>
      </c>
      <c r="B9" s="29">
        <v>166666670</v>
      </c>
      <c r="C9" s="29">
        <v>0</v>
      </c>
      <c r="D9" s="29">
        <v>166666670</v>
      </c>
      <c r="E9" s="30">
        <v>0</v>
      </c>
      <c r="F9" s="29">
        <f>+B9+C9-D9+E9</f>
        <v>0</v>
      </c>
      <c r="G9" s="29">
        <v>2025065</v>
      </c>
      <c r="H9" s="29">
        <v>0</v>
      </c>
    </row>
    <row r="10" spans="1:10" ht="27.75" customHeight="1">
      <c r="A10" s="8" t="s">
        <v>37</v>
      </c>
      <c r="B10" s="29">
        <v>66666670</v>
      </c>
      <c r="C10" s="29">
        <v>0</v>
      </c>
      <c r="D10" s="29">
        <v>66666670</v>
      </c>
      <c r="E10" s="30">
        <v>0</v>
      </c>
      <c r="F10" s="29">
        <f>+B10+C10-D10+E10</f>
        <v>0</v>
      </c>
      <c r="G10" s="29">
        <v>816785</v>
      </c>
      <c r="H10" s="29">
        <v>0</v>
      </c>
    </row>
    <row r="11" spans="1:10" ht="27.75" customHeight="1">
      <c r="A11" s="8" t="s">
        <v>36</v>
      </c>
      <c r="B11" s="29">
        <v>0</v>
      </c>
      <c r="C11" s="29">
        <v>600000000</v>
      </c>
      <c r="D11" s="29">
        <v>250000000</v>
      </c>
      <c r="E11" s="30">
        <v>0</v>
      </c>
      <c r="F11" s="29">
        <f>+B11+C11-D11+E11</f>
        <v>350000000</v>
      </c>
      <c r="G11" s="29">
        <v>24781578</v>
      </c>
      <c r="H11" s="29">
        <v>0</v>
      </c>
    </row>
    <row r="12" spans="1:10" ht="27.75" customHeight="1">
      <c r="A12" s="8" t="s">
        <v>37</v>
      </c>
      <c r="B12" s="29">
        <v>0</v>
      </c>
      <c r="C12" s="29">
        <v>650000000</v>
      </c>
      <c r="D12" s="29">
        <v>270833333</v>
      </c>
      <c r="E12" s="30">
        <v>0</v>
      </c>
      <c r="F12" s="29">
        <f>+B12+C12-D12+E12</f>
        <v>379166667</v>
      </c>
      <c r="G12" s="29">
        <v>24666069</v>
      </c>
      <c r="H12" s="29">
        <v>0</v>
      </c>
    </row>
    <row r="13" spans="1:10" ht="27.75" customHeight="1">
      <c r="A13" s="8" t="s">
        <v>49</v>
      </c>
      <c r="B13" s="29">
        <v>0</v>
      </c>
      <c r="C13" s="29">
        <v>750000000</v>
      </c>
      <c r="D13" s="29">
        <v>312500000</v>
      </c>
      <c r="E13" s="30">
        <v>0</v>
      </c>
      <c r="F13" s="29">
        <f>+B13+C13-D13+E13</f>
        <v>437500000</v>
      </c>
      <c r="G13" s="29">
        <v>28819112</v>
      </c>
      <c r="H13" s="29">
        <v>0</v>
      </c>
    </row>
    <row r="14" spans="1:10" ht="27.75" customHeight="1">
      <c r="A14" s="6" t="s">
        <v>12</v>
      </c>
      <c r="B14" s="31">
        <f>SUM(B15:B23)</f>
        <v>127482353</v>
      </c>
      <c r="C14" s="31">
        <f t="shared" ref="C14:H14" si="3">SUM(C15:C23)</f>
        <v>0</v>
      </c>
      <c r="D14" s="31">
        <f t="shared" si="3"/>
        <v>56378849</v>
      </c>
      <c r="E14" s="31">
        <f t="shared" si="3"/>
        <v>0</v>
      </c>
      <c r="F14" s="31">
        <f>SUM(F15:F23)</f>
        <v>71103504</v>
      </c>
      <c r="G14" s="31">
        <f t="shared" si="3"/>
        <v>0</v>
      </c>
      <c r="H14" s="31">
        <f t="shared" si="3"/>
        <v>0</v>
      </c>
    </row>
    <row r="15" spans="1:10" ht="27.75" customHeight="1">
      <c r="A15" s="8" t="s">
        <v>47</v>
      </c>
      <c r="B15" s="32">
        <v>73323097</v>
      </c>
      <c r="C15" s="32">
        <v>0</v>
      </c>
      <c r="D15" s="29">
        <v>32783343</v>
      </c>
      <c r="E15" s="33">
        <v>0</v>
      </c>
      <c r="F15" s="32">
        <f t="shared" ref="F15:F23" si="4">+B15+C15-D15+E15</f>
        <v>40539754</v>
      </c>
      <c r="G15" s="32">
        <v>0</v>
      </c>
      <c r="H15" s="32">
        <v>0</v>
      </c>
    </row>
    <row r="16" spans="1:10" ht="27.75" customHeight="1">
      <c r="A16" s="8" t="s">
        <v>41</v>
      </c>
      <c r="B16" s="32">
        <v>1673529</v>
      </c>
      <c r="C16" s="32">
        <v>0</v>
      </c>
      <c r="D16" s="29">
        <v>732279</v>
      </c>
      <c r="E16" s="33">
        <v>0</v>
      </c>
      <c r="F16" s="32">
        <f t="shared" si="4"/>
        <v>941250</v>
      </c>
      <c r="G16" s="32">
        <v>0</v>
      </c>
      <c r="H16" s="32">
        <v>0</v>
      </c>
    </row>
    <row r="17" spans="1:8" ht="27.75" customHeight="1">
      <c r="A17" s="8" t="s">
        <v>45</v>
      </c>
      <c r="B17" s="32">
        <v>7085841</v>
      </c>
      <c r="C17" s="32">
        <v>0</v>
      </c>
      <c r="D17" s="29">
        <v>3100522</v>
      </c>
      <c r="E17" s="33">
        <v>0</v>
      </c>
      <c r="F17" s="32">
        <f t="shared" si="4"/>
        <v>3985319</v>
      </c>
      <c r="G17" s="32">
        <v>0</v>
      </c>
      <c r="H17" s="32">
        <v>0</v>
      </c>
    </row>
    <row r="18" spans="1:8" ht="27.75" customHeight="1">
      <c r="A18" s="8" t="s">
        <v>42</v>
      </c>
      <c r="B18" s="32">
        <v>7078624</v>
      </c>
      <c r="C18" s="32">
        <v>0</v>
      </c>
      <c r="D18" s="29">
        <v>3097365</v>
      </c>
      <c r="E18" s="33">
        <v>0</v>
      </c>
      <c r="F18" s="32">
        <f t="shared" si="4"/>
        <v>3981259</v>
      </c>
      <c r="G18" s="32">
        <v>0</v>
      </c>
      <c r="H18" s="32">
        <v>0</v>
      </c>
    </row>
    <row r="19" spans="1:8" ht="27.75" customHeight="1">
      <c r="A19" s="8" t="s">
        <v>44</v>
      </c>
      <c r="B19" s="32">
        <v>2823053</v>
      </c>
      <c r="C19" s="32">
        <v>0</v>
      </c>
      <c r="D19" s="29">
        <v>1235272</v>
      </c>
      <c r="E19" s="33">
        <v>0</v>
      </c>
      <c r="F19" s="32">
        <f t="shared" si="4"/>
        <v>1587781</v>
      </c>
      <c r="G19" s="32">
        <v>0</v>
      </c>
      <c r="H19" s="32">
        <v>0</v>
      </c>
    </row>
    <row r="20" spans="1:8" ht="27.75" customHeight="1">
      <c r="A20" s="8" t="s">
        <v>38</v>
      </c>
      <c r="B20" s="32">
        <v>1372239</v>
      </c>
      <c r="C20" s="32">
        <v>0</v>
      </c>
      <c r="D20" s="29">
        <v>600445</v>
      </c>
      <c r="E20" s="33">
        <v>0</v>
      </c>
      <c r="F20" s="32">
        <f t="shared" si="4"/>
        <v>771794</v>
      </c>
      <c r="G20" s="32">
        <v>0</v>
      </c>
      <c r="H20" s="32">
        <v>0</v>
      </c>
    </row>
    <row r="21" spans="1:8" ht="27.75" customHeight="1">
      <c r="A21" s="8" t="s">
        <v>46</v>
      </c>
      <c r="B21" s="32">
        <v>2832472</v>
      </c>
      <c r="C21" s="32">
        <v>0</v>
      </c>
      <c r="D21" s="29">
        <v>1239393</v>
      </c>
      <c r="E21" s="33">
        <v>0</v>
      </c>
      <c r="F21" s="32">
        <f t="shared" si="4"/>
        <v>1593079</v>
      </c>
      <c r="G21" s="32">
        <v>0</v>
      </c>
      <c r="H21" s="32">
        <v>0</v>
      </c>
    </row>
    <row r="22" spans="1:8" ht="27.75" customHeight="1">
      <c r="A22" s="8" t="s">
        <v>43</v>
      </c>
      <c r="B22" s="32">
        <v>29981028</v>
      </c>
      <c r="C22" s="32">
        <v>0</v>
      </c>
      <c r="D22" s="29">
        <v>13118675</v>
      </c>
      <c r="E22" s="33">
        <v>0</v>
      </c>
      <c r="F22" s="32">
        <f>+B22+C22-D22+E22</f>
        <v>16862353</v>
      </c>
      <c r="G22" s="32">
        <v>0</v>
      </c>
      <c r="H22" s="32">
        <v>0</v>
      </c>
    </row>
    <row r="23" spans="1:8" ht="27.75" customHeight="1">
      <c r="A23" s="8" t="s">
        <v>40</v>
      </c>
      <c r="B23" s="32">
        <v>1312470</v>
      </c>
      <c r="C23" s="33">
        <v>0</v>
      </c>
      <c r="D23" s="29">
        <v>471555</v>
      </c>
      <c r="E23" s="33">
        <v>0</v>
      </c>
      <c r="F23" s="32">
        <f t="shared" si="4"/>
        <v>840915</v>
      </c>
      <c r="G23" s="32">
        <v>0</v>
      </c>
      <c r="H23" s="32">
        <v>0</v>
      </c>
    </row>
    <row r="24" spans="1:8" ht="27.75" customHeight="1">
      <c r="A24" s="6" t="s">
        <v>13</v>
      </c>
      <c r="B24" s="31">
        <v>0</v>
      </c>
      <c r="C24" s="31">
        <f t="shared" ref="C24:H24" si="5">SUM(C25)</f>
        <v>0</v>
      </c>
      <c r="D24" s="31">
        <f t="shared" si="5"/>
        <v>0</v>
      </c>
      <c r="E24" s="34">
        <f t="shared" si="5"/>
        <v>0</v>
      </c>
      <c r="F24" s="31">
        <f t="shared" si="5"/>
        <v>0</v>
      </c>
      <c r="G24" s="31">
        <f t="shared" si="5"/>
        <v>0</v>
      </c>
      <c r="H24" s="31">
        <f t="shared" si="5"/>
        <v>0</v>
      </c>
    </row>
    <row r="25" spans="1:8" ht="27.75" hidden="1" customHeight="1">
      <c r="A25" s="8"/>
      <c r="B25" s="29">
        <v>0</v>
      </c>
      <c r="C25" s="29">
        <v>0</v>
      </c>
      <c r="D25" s="32">
        <v>0</v>
      </c>
      <c r="E25" s="30">
        <v>0</v>
      </c>
      <c r="F25" s="32">
        <f>+B25+C25-D25+E25</f>
        <v>0</v>
      </c>
      <c r="G25" s="29">
        <v>0</v>
      </c>
      <c r="H25" s="29">
        <v>0</v>
      </c>
    </row>
    <row r="26" spans="1:8" ht="27.75" customHeight="1">
      <c r="A26" s="6" t="s">
        <v>14</v>
      </c>
      <c r="B26" s="31">
        <v>0</v>
      </c>
      <c r="C26" s="31">
        <v>0</v>
      </c>
      <c r="D26" s="31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ht="27.75" hidden="1" customHeight="1">
      <c r="A27" s="8"/>
      <c r="B27" s="29">
        <v>0</v>
      </c>
      <c r="C27" s="29">
        <v>0</v>
      </c>
      <c r="D27" s="29">
        <v>0</v>
      </c>
      <c r="E27" s="30">
        <v>0</v>
      </c>
      <c r="F27" s="30">
        <v>0</v>
      </c>
      <c r="G27" s="30">
        <v>0</v>
      </c>
      <c r="H27" s="30">
        <v>0</v>
      </c>
    </row>
    <row r="28" spans="1:8" ht="27.75" customHeight="1">
      <c r="A28" s="6" t="s">
        <v>15</v>
      </c>
      <c r="B28" s="31">
        <f>SUM(B29:B37)</f>
        <v>19341156021</v>
      </c>
      <c r="C28" s="31">
        <f t="shared" ref="C28:H28" si="6">SUM(C29:C37)</f>
        <v>0</v>
      </c>
      <c r="D28" s="31">
        <f t="shared" si="6"/>
        <v>31548922</v>
      </c>
      <c r="E28" s="31">
        <f t="shared" si="6"/>
        <v>0</v>
      </c>
      <c r="F28" s="31">
        <f t="shared" si="6"/>
        <v>19309607099</v>
      </c>
      <c r="G28" s="31">
        <f t="shared" si="6"/>
        <v>1178572146</v>
      </c>
      <c r="H28" s="31">
        <f t="shared" si="6"/>
        <v>1350657</v>
      </c>
    </row>
    <row r="29" spans="1:8" ht="27.75" customHeight="1">
      <c r="A29" s="8" t="s">
        <v>47</v>
      </c>
      <c r="B29" s="32">
        <v>233452241</v>
      </c>
      <c r="C29" s="32">
        <v>0</v>
      </c>
      <c r="D29" s="29">
        <f t="shared" ref="D29:D36" si="7">+C15</f>
        <v>0</v>
      </c>
      <c r="E29" s="33">
        <v>0</v>
      </c>
      <c r="F29" s="32">
        <f t="shared" ref="F29:F37" si="8">+B29+C29-D29+E29</f>
        <v>233452241</v>
      </c>
      <c r="G29" s="32">
        <v>19654614</v>
      </c>
      <c r="H29" s="32">
        <v>394</v>
      </c>
    </row>
    <row r="30" spans="1:8" ht="27.75" customHeight="1">
      <c r="A30" s="8" t="s">
        <v>41</v>
      </c>
      <c r="B30" s="32">
        <v>587177245</v>
      </c>
      <c r="C30" s="32">
        <v>0</v>
      </c>
      <c r="D30" s="29">
        <f t="shared" si="7"/>
        <v>0</v>
      </c>
      <c r="E30" s="33">
        <v>0</v>
      </c>
      <c r="F30" s="32">
        <f t="shared" si="8"/>
        <v>587177245</v>
      </c>
      <c r="G30" s="32">
        <v>35651015</v>
      </c>
      <c r="H30" s="32">
        <v>192912</v>
      </c>
    </row>
    <row r="31" spans="1:8" ht="27.75" customHeight="1">
      <c r="A31" s="8" t="s">
        <v>45</v>
      </c>
      <c r="B31" s="32">
        <v>2486151046</v>
      </c>
      <c r="C31" s="32">
        <v>0</v>
      </c>
      <c r="D31" s="29">
        <f t="shared" si="7"/>
        <v>0</v>
      </c>
      <c r="E31" s="33">
        <v>0</v>
      </c>
      <c r="F31" s="32">
        <f t="shared" si="8"/>
        <v>2486151046</v>
      </c>
      <c r="G31" s="32">
        <v>150062255</v>
      </c>
      <c r="H31" s="32">
        <v>192898</v>
      </c>
    </row>
    <row r="32" spans="1:8" ht="27.75" customHeight="1">
      <c r="A32" s="8" t="s">
        <v>42</v>
      </c>
      <c r="B32" s="32">
        <v>2483618988</v>
      </c>
      <c r="C32" s="32">
        <v>0</v>
      </c>
      <c r="D32" s="29">
        <f t="shared" si="7"/>
        <v>0</v>
      </c>
      <c r="E32" s="33">
        <v>0</v>
      </c>
      <c r="F32" s="32">
        <f t="shared" si="8"/>
        <v>2483618988</v>
      </c>
      <c r="G32" s="32">
        <v>150542154</v>
      </c>
      <c r="H32" s="32">
        <v>192898</v>
      </c>
    </row>
    <row r="33" spans="1:8" ht="27.75" customHeight="1">
      <c r="A33" s="8" t="s">
        <v>44</v>
      </c>
      <c r="B33" s="32">
        <v>990501615</v>
      </c>
      <c r="C33" s="32">
        <v>0</v>
      </c>
      <c r="D33" s="29">
        <f t="shared" si="7"/>
        <v>0</v>
      </c>
      <c r="E33" s="33">
        <v>0</v>
      </c>
      <c r="F33" s="32">
        <f t="shared" si="8"/>
        <v>990501615</v>
      </c>
      <c r="G33" s="32">
        <v>60139231</v>
      </c>
      <c r="H33" s="32">
        <v>192813</v>
      </c>
    </row>
    <row r="34" spans="1:8" ht="27.75" customHeight="1">
      <c r="A34" s="8" t="s">
        <v>38</v>
      </c>
      <c r="B34" s="32">
        <v>481466354</v>
      </c>
      <c r="C34" s="32">
        <v>0</v>
      </c>
      <c r="D34" s="29">
        <f t="shared" si="7"/>
        <v>0</v>
      </c>
      <c r="E34" s="33">
        <v>0</v>
      </c>
      <c r="F34" s="32">
        <f t="shared" si="8"/>
        <v>481466354</v>
      </c>
      <c r="G34" s="32">
        <v>29232679</v>
      </c>
      <c r="H34" s="32">
        <v>192863</v>
      </c>
    </row>
    <row r="35" spans="1:8" ht="27.75" customHeight="1">
      <c r="A35" s="8" t="s">
        <v>46</v>
      </c>
      <c r="B35" s="32">
        <v>993806276</v>
      </c>
      <c r="C35" s="32">
        <v>0</v>
      </c>
      <c r="D35" s="29">
        <f t="shared" si="7"/>
        <v>0</v>
      </c>
      <c r="E35" s="33">
        <v>0</v>
      </c>
      <c r="F35" s="32">
        <f t="shared" si="8"/>
        <v>993806276</v>
      </c>
      <c r="G35" s="32">
        <v>60137329</v>
      </c>
      <c r="H35" s="32">
        <v>192931</v>
      </c>
    </row>
    <row r="36" spans="1:8" ht="27.75" customHeight="1">
      <c r="A36" s="8" t="s">
        <v>43</v>
      </c>
      <c r="B36" s="32">
        <v>10519197770</v>
      </c>
      <c r="C36" s="32">
        <v>0</v>
      </c>
      <c r="D36" s="29">
        <f t="shared" si="7"/>
        <v>0</v>
      </c>
      <c r="E36" s="33">
        <v>0</v>
      </c>
      <c r="F36" s="32">
        <f t="shared" si="8"/>
        <v>10519197770</v>
      </c>
      <c r="G36" s="32">
        <v>640290857</v>
      </c>
      <c r="H36" s="32">
        <v>192881</v>
      </c>
    </row>
    <row r="37" spans="1:8" ht="27.75" customHeight="1">
      <c r="A37" s="8" t="s">
        <v>40</v>
      </c>
      <c r="B37" s="32">
        <v>565784486</v>
      </c>
      <c r="C37" s="32">
        <v>0</v>
      </c>
      <c r="D37" s="32">
        <v>31548922</v>
      </c>
      <c r="E37" s="33">
        <v>0</v>
      </c>
      <c r="F37" s="32">
        <f t="shared" si="8"/>
        <v>534235564</v>
      </c>
      <c r="G37" s="32">
        <v>32862012</v>
      </c>
      <c r="H37" s="32">
        <v>67</v>
      </c>
    </row>
    <row r="38" spans="1:8" ht="27.75" customHeight="1">
      <c r="A38" s="6" t="s">
        <v>13</v>
      </c>
      <c r="B38" s="31">
        <v>0</v>
      </c>
      <c r="C38" s="31">
        <f t="shared" ref="C38:H38" si="9">SUM(C39)</f>
        <v>0</v>
      </c>
      <c r="D38" s="31">
        <f t="shared" si="9"/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</row>
    <row r="39" spans="1:8" ht="27.75" hidden="1" customHeight="1">
      <c r="A39" s="6"/>
      <c r="B39" s="31">
        <v>0</v>
      </c>
      <c r="C39" s="31">
        <v>0</v>
      </c>
      <c r="D39" s="31">
        <v>0</v>
      </c>
      <c r="E39" s="34">
        <v>0</v>
      </c>
      <c r="F39" s="35">
        <f>+B39+C39-D39+E39</f>
        <v>0</v>
      </c>
      <c r="G39" s="34">
        <v>0</v>
      </c>
      <c r="H39" s="34">
        <v>0</v>
      </c>
    </row>
    <row r="40" spans="1:8" ht="27.75" customHeight="1">
      <c r="A40" s="6" t="s">
        <v>14</v>
      </c>
      <c r="B40" s="31">
        <v>0</v>
      </c>
      <c r="C40" s="31">
        <v>0</v>
      </c>
      <c r="D40" s="31">
        <v>0</v>
      </c>
      <c r="E40" s="34">
        <v>0</v>
      </c>
      <c r="F40" s="34">
        <f>+B40+C40-D40+E40</f>
        <v>0</v>
      </c>
      <c r="G40" s="34">
        <v>0</v>
      </c>
      <c r="H40" s="34">
        <v>0</v>
      </c>
    </row>
    <row r="41" spans="1:8" ht="27.75" customHeight="1">
      <c r="A41" s="6" t="s">
        <v>16</v>
      </c>
      <c r="B41" s="31">
        <v>6768802699</v>
      </c>
      <c r="C41" s="36"/>
      <c r="D41" s="36"/>
      <c r="E41" s="37"/>
      <c r="F41" s="34">
        <v>4316813441.3299999</v>
      </c>
      <c r="G41" s="37"/>
      <c r="H41" s="37"/>
    </row>
    <row r="42" spans="1:8" ht="27.75" customHeight="1">
      <c r="A42" s="6" t="s">
        <v>17</v>
      </c>
      <c r="B42" s="31">
        <f>SUM(B41,B6)</f>
        <v>26470774413</v>
      </c>
      <c r="C42" s="31">
        <v>0</v>
      </c>
      <c r="D42" s="31">
        <v>0</v>
      </c>
      <c r="E42" s="31">
        <f>SUM(E41,E6)</f>
        <v>0</v>
      </c>
      <c r="F42" s="31">
        <f>SUM(F41,F6)</f>
        <v>24864190711.330002</v>
      </c>
      <c r="G42" s="31">
        <v>0</v>
      </c>
      <c r="H42" s="31">
        <v>0</v>
      </c>
    </row>
    <row r="43" spans="1:8" ht="32.25" customHeight="1">
      <c r="A43" s="6" t="s">
        <v>18</v>
      </c>
      <c r="B43" s="31">
        <v>0</v>
      </c>
      <c r="C43" s="31">
        <v>0</v>
      </c>
      <c r="D43" s="31">
        <v>0</v>
      </c>
      <c r="E43" s="34">
        <v>0</v>
      </c>
      <c r="F43" s="31">
        <v>0</v>
      </c>
      <c r="G43" s="31">
        <v>0</v>
      </c>
      <c r="H43" s="31">
        <v>0</v>
      </c>
    </row>
    <row r="44" spans="1:8" ht="43.5" customHeight="1">
      <c r="A44" s="27" t="s">
        <v>19</v>
      </c>
      <c r="B44" s="38">
        <v>0</v>
      </c>
      <c r="C44" s="38">
        <v>0</v>
      </c>
      <c r="D44" s="38">
        <v>0</v>
      </c>
      <c r="E44" s="39">
        <v>0</v>
      </c>
      <c r="F44" s="38">
        <v>0</v>
      </c>
      <c r="G44" s="38">
        <v>0</v>
      </c>
      <c r="H44" s="38">
        <v>0</v>
      </c>
    </row>
    <row r="45" spans="1:8" ht="8.25" hidden="1" customHeight="1">
      <c r="A45" s="6" t="s">
        <v>20</v>
      </c>
      <c r="B45" s="9">
        <v>-0.43000000715255737</v>
      </c>
      <c r="C45" s="9">
        <f t="shared" ref="C45:H45" si="10">SUM(C46)</f>
        <v>0</v>
      </c>
      <c r="D45" s="9">
        <f t="shared" si="10"/>
        <v>0</v>
      </c>
      <c r="E45" s="10">
        <f t="shared" si="10"/>
        <v>0</v>
      </c>
      <c r="F45" s="9">
        <f t="shared" si="10"/>
        <v>-0.43000000715255737</v>
      </c>
      <c r="G45" s="9">
        <f t="shared" si="10"/>
        <v>0</v>
      </c>
      <c r="H45" s="9">
        <f t="shared" si="10"/>
        <v>0</v>
      </c>
    </row>
    <row r="46" spans="1:8" ht="27.75" hidden="1" customHeight="1">
      <c r="A46" s="11"/>
      <c r="B46" s="12">
        <v>-0.43000000715255737</v>
      </c>
      <c r="C46" s="12">
        <v>0</v>
      </c>
      <c r="D46" s="12">
        <v>0</v>
      </c>
      <c r="E46" s="13">
        <v>0</v>
      </c>
      <c r="F46" s="12">
        <f>+B46+C46-D46+E46</f>
        <v>-0.43000000715255737</v>
      </c>
      <c r="G46" s="12">
        <v>0</v>
      </c>
      <c r="H46" s="12">
        <v>0</v>
      </c>
    </row>
    <row r="47" spans="1:8" ht="20.100000000000001" customHeight="1">
      <c r="A47" s="55"/>
      <c r="B47" s="55"/>
      <c r="C47" s="55"/>
      <c r="D47" s="55"/>
      <c r="E47" s="55"/>
      <c r="F47" s="55"/>
      <c r="G47" s="55"/>
      <c r="H47" s="55"/>
    </row>
    <row r="48" spans="1:8">
      <c r="A48" s="14"/>
    </row>
    <row r="49" spans="1:7" ht="31.5" customHeight="1">
      <c r="A49" s="46" t="s">
        <v>22</v>
      </c>
      <c r="B49" s="18" t="s">
        <v>23</v>
      </c>
      <c r="C49" s="46" t="s">
        <v>55</v>
      </c>
      <c r="D49" s="18" t="s">
        <v>24</v>
      </c>
      <c r="E49" s="18" t="s">
        <v>25</v>
      </c>
      <c r="F49" s="18" t="s">
        <v>26</v>
      </c>
      <c r="G49" s="18" t="s">
        <v>27</v>
      </c>
    </row>
    <row r="50" spans="1:7" ht="31.5">
      <c r="A50" s="47"/>
      <c r="B50" s="19" t="s">
        <v>28</v>
      </c>
      <c r="C50" s="47"/>
      <c r="D50" s="19" t="s">
        <v>29</v>
      </c>
      <c r="E50" s="19" t="s">
        <v>30</v>
      </c>
      <c r="F50" s="19"/>
      <c r="G50" s="19" t="s">
        <v>31</v>
      </c>
    </row>
    <row r="51" spans="1:7" ht="15.75">
      <c r="A51" s="48"/>
      <c r="B51" s="1"/>
      <c r="C51" s="20" t="s">
        <v>32</v>
      </c>
      <c r="D51" s="20" t="s">
        <v>32</v>
      </c>
      <c r="E51" s="1"/>
      <c r="F51" s="20"/>
      <c r="G51" s="1"/>
    </row>
    <row r="52" spans="1:7" ht="47.25">
      <c r="A52" s="21" t="s">
        <v>33</v>
      </c>
      <c r="B52" s="22"/>
      <c r="C52" s="22"/>
      <c r="D52" s="22"/>
      <c r="E52" s="22"/>
      <c r="F52" s="22"/>
      <c r="G52" s="23"/>
    </row>
    <row r="53" spans="1:7" ht="29.25" customHeight="1">
      <c r="A53" s="24" t="s">
        <v>21</v>
      </c>
      <c r="B53" s="25">
        <v>600000000</v>
      </c>
      <c r="C53" s="25">
        <v>150000000</v>
      </c>
      <c r="D53" s="25" t="s">
        <v>34</v>
      </c>
      <c r="E53" s="25" t="s">
        <v>51</v>
      </c>
      <c r="F53" s="25" t="s">
        <v>35</v>
      </c>
      <c r="G53" s="26">
        <v>0.11799999999999999</v>
      </c>
    </row>
    <row r="54" spans="1:7" ht="38.25" customHeight="1">
      <c r="A54" s="24" t="s">
        <v>39</v>
      </c>
      <c r="B54" s="25">
        <v>650000000</v>
      </c>
      <c r="C54" s="25">
        <v>162500000</v>
      </c>
      <c r="D54" s="25" t="s">
        <v>34</v>
      </c>
      <c r="E54" s="25" t="s">
        <v>52</v>
      </c>
      <c r="F54" s="25" t="s">
        <v>35</v>
      </c>
      <c r="G54" s="26">
        <v>0.1183</v>
      </c>
    </row>
    <row r="55" spans="1:7" ht="40.5" customHeight="1">
      <c r="A55" s="24" t="s">
        <v>50</v>
      </c>
      <c r="B55" s="25">
        <v>750000000</v>
      </c>
      <c r="C55" s="25">
        <v>187500000</v>
      </c>
      <c r="D55" s="25" t="s">
        <v>34</v>
      </c>
      <c r="E55" s="25" t="s">
        <v>53</v>
      </c>
      <c r="F55" s="25" t="s">
        <v>35</v>
      </c>
      <c r="G55" s="26">
        <v>0.1166</v>
      </c>
    </row>
    <row r="56" spans="1:7" ht="12.75" customHeight="1"/>
    <row r="70" ht="12.75" customHeight="1"/>
  </sheetData>
  <mergeCells count="7">
    <mergeCell ref="A49:A51"/>
    <mergeCell ref="A1:H1"/>
    <mergeCell ref="A2:H2"/>
    <mergeCell ref="A3:H3"/>
    <mergeCell ref="A4:H4"/>
    <mergeCell ref="A47:H47"/>
    <mergeCell ref="C49:C50"/>
  </mergeCells>
  <printOptions gridLines="1"/>
  <pageMargins left="0.39370078740157483" right="0" top="0.39370078740157483" bottom="0.39370078740157483" header="0.51181102362204722" footer="0.51181102362204722"/>
  <pageSetup scale="5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showGridLines="0" tabSelected="1" zoomScale="85" zoomScaleNormal="85" workbookViewId="0">
      <selection activeCell="B43" sqref="B43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4" width="17.5703125" style="2" customWidth="1"/>
    <col min="5" max="5" width="17.5703125" style="15" customWidth="1"/>
    <col min="6" max="8" width="17.5703125" style="2" customWidth="1"/>
    <col min="9" max="9" width="16.42578125" style="2" customWidth="1"/>
    <col min="10" max="10" width="17.85546875" style="16" bestFit="1" customWidth="1"/>
    <col min="11" max="11" width="15.28515625" style="2" bestFit="1" customWidth="1"/>
    <col min="12" max="12" width="13.7109375" style="2" bestFit="1" customWidth="1"/>
    <col min="13" max="13" width="17.85546875" style="42" bestFit="1" customWidth="1"/>
    <col min="14" max="15" width="17.85546875" style="2" bestFit="1" customWidth="1"/>
    <col min="16" max="17" width="11.42578125" style="2"/>
    <col min="18" max="18" width="13.140625" style="2" bestFit="1" customWidth="1"/>
    <col min="19" max="16384" width="11.42578125" style="2"/>
  </cols>
  <sheetData>
    <row r="1" spans="1:18" ht="15.95" customHeight="1">
      <c r="A1" s="49" t="s">
        <v>0</v>
      </c>
      <c r="B1" s="50"/>
      <c r="C1" s="50"/>
      <c r="D1" s="50"/>
      <c r="E1" s="50"/>
      <c r="F1" s="50"/>
      <c r="G1" s="50"/>
      <c r="H1" s="51"/>
    </row>
    <row r="2" spans="1:18" ht="15.95" customHeight="1">
      <c r="A2" s="52" t="s">
        <v>1</v>
      </c>
      <c r="B2" s="53"/>
      <c r="C2" s="53"/>
      <c r="D2" s="53"/>
      <c r="E2" s="53"/>
      <c r="F2" s="53"/>
      <c r="G2" s="53"/>
      <c r="H2" s="54"/>
    </row>
    <row r="3" spans="1:18" ht="15.95" customHeight="1">
      <c r="A3" s="52" t="s">
        <v>62</v>
      </c>
      <c r="B3" s="53"/>
      <c r="C3" s="53"/>
      <c r="D3" s="53"/>
      <c r="E3" s="53"/>
      <c r="F3" s="53"/>
      <c r="G3" s="53"/>
      <c r="H3" s="54"/>
    </row>
    <row r="4" spans="1:18" ht="15.95" customHeight="1">
      <c r="A4" s="52" t="s">
        <v>2</v>
      </c>
      <c r="B4" s="53"/>
      <c r="C4" s="53"/>
      <c r="D4" s="53"/>
      <c r="E4" s="53"/>
      <c r="F4" s="53"/>
      <c r="G4" s="53"/>
      <c r="H4" s="54"/>
    </row>
    <row r="5" spans="1:18" ht="79.5" customHeight="1">
      <c r="A5" s="3" t="s">
        <v>3</v>
      </c>
      <c r="B5" s="4" t="s">
        <v>61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8" ht="17.100000000000001" customHeight="1">
      <c r="A6" s="6" t="s">
        <v>10</v>
      </c>
      <c r="B6" s="28">
        <f t="shared" ref="B6:H6" si="0">SUM(B7,B27)</f>
        <v>21459607098.810001</v>
      </c>
      <c r="C6" s="28">
        <f t="shared" si="0"/>
        <v>1534311901.6300001</v>
      </c>
      <c r="D6" s="28">
        <f t="shared" si="0"/>
        <v>700739015.92000008</v>
      </c>
      <c r="E6" s="28">
        <f t="shared" si="0"/>
        <v>-0.01</v>
      </c>
      <c r="F6" s="28">
        <f t="shared" si="0"/>
        <v>22293179984.509998</v>
      </c>
      <c r="G6" s="28">
        <f t="shared" si="0"/>
        <v>592413634.30999982</v>
      </c>
      <c r="H6" s="28">
        <f t="shared" si="0"/>
        <v>741261.05999999994</v>
      </c>
      <c r="M6" s="2"/>
    </row>
    <row r="7" spans="1:18">
      <c r="A7" s="6" t="s">
        <v>11</v>
      </c>
      <c r="B7" s="28">
        <f t="shared" ref="B7:H7" si="1">SUM(B8,B12)</f>
        <v>2292293942.48</v>
      </c>
      <c r="C7" s="28">
        <f t="shared" si="1"/>
        <v>535045308.47000003</v>
      </c>
      <c r="D7" s="28">
        <f t="shared" si="1"/>
        <v>700739015.92000008</v>
      </c>
      <c r="E7" s="28">
        <f t="shared" si="1"/>
        <v>0</v>
      </c>
      <c r="F7" s="28">
        <f t="shared" si="1"/>
        <v>2126600235.03</v>
      </c>
      <c r="G7" s="28">
        <f t="shared" si="1"/>
        <v>52223830.789999999</v>
      </c>
      <c r="H7" s="28">
        <f t="shared" si="1"/>
        <v>0</v>
      </c>
      <c r="M7" s="2"/>
    </row>
    <row r="8" spans="1:18" s="7" customFormat="1" ht="30">
      <c r="A8" s="6" t="s">
        <v>12</v>
      </c>
      <c r="B8" s="28">
        <f>SUM(B9:B11)</f>
        <v>2150000000</v>
      </c>
      <c r="C8" s="28">
        <f>SUM(C9:C11)</f>
        <v>0</v>
      </c>
      <c r="D8" s="28">
        <f>SUM(D9:D11)</f>
        <v>537499999.98000002</v>
      </c>
      <c r="E8" s="28">
        <f>SUM(E9:E10)</f>
        <v>0</v>
      </c>
      <c r="F8" s="28">
        <f>SUM(F9:F11)</f>
        <v>1612500000.02</v>
      </c>
      <c r="G8" s="28">
        <f>SUM(G9:G11)</f>
        <v>52223830.789999999</v>
      </c>
      <c r="H8" s="28">
        <f>SUM(H9:H11)</f>
        <v>0</v>
      </c>
      <c r="I8" s="2"/>
      <c r="J8" s="17"/>
      <c r="L8" s="2"/>
      <c r="M8" s="42"/>
      <c r="N8" s="2"/>
      <c r="Q8" s="2"/>
      <c r="R8" s="42"/>
    </row>
    <row r="9" spans="1:18">
      <c r="A9" s="8" t="s">
        <v>36</v>
      </c>
      <c r="B9" s="29">
        <v>700000000</v>
      </c>
      <c r="C9" s="29">
        <v>0</v>
      </c>
      <c r="D9" s="29">
        <v>174999999.99000001</v>
      </c>
      <c r="E9" s="30">
        <v>0</v>
      </c>
      <c r="F9" s="32">
        <f t="shared" ref="F9:F22" si="2">+B9+C9-D9+E9</f>
        <v>525000000.00999999</v>
      </c>
      <c r="G9" s="29">
        <v>16990261.940000001</v>
      </c>
      <c r="H9" s="29">
        <v>0</v>
      </c>
      <c r="O9" s="7"/>
      <c r="R9" s="42"/>
    </row>
    <row r="10" spans="1:18" ht="30">
      <c r="A10" s="8" t="s">
        <v>37</v>
      </c>
      <c r="B10" s="29">
        <v>750000000</v>
      </c>
      <c r="C10" s="29">
        <v>0</v>
      </c>
      <c r="D10" s="29">
        <v>187500000</v>
      </c>
      <c r="E10" s="30">
        <v>0</v>
      </c>
      <c r="F10" s="32">
        <f t="shared" si="2"/>
        <v>562500000</v>
      </c>
      <c r="G10" s="29">
        <v>18220393.739999998</v>
      </c>
      <c r="H10" s="29">
        <v>0</v>
      </c>
      <c r="O10" s="7"/>
      <c r="R10" s="42"/>
    </row>
    <row r="11" spans="1:18">
      <c r="A11" s="8" t="s">
        <v>56</v>
      </c>
      <c r="B11" s="29">
        <v>700000000</v>
      </c>
      <c r="C11" s="29">
        <v>0</v>
      </c>
      <c r="D11" s="29">
        <v>174999999.99000001</v>
      </c>
      <c r="E11" s="30">
        <v>0</v>
      </c>
      <c r="F11" s="32">
        <f t="shared" si="2"/>
        <v>525000000.00999999</v>
      </c>
      <c r="G11" s="29">
        <v>17013175.109999999</v>
      </c>
      <c r="H11" s="29">
        <v>0</v>
      </c>
      <c r="K11" s="16"/>
      <c r="O11" s="7"/>
      <c r="R11" s="42"/>
    </row>
    <row r="12" spans="1:18" ht="27.75" customHeight="1">
      <c r="A12" s="6" t="s">
        <v>12</v>
      </c>
      <c r="B12" s="31">
        <f>SUM(B13:B22)</f>
        <v>142293942.48000002</v>
      </c>
      <c r="C12" s="31">
        <f>SUM(C13:C22)</f>
        <v>535045308.47000003</v>
      </c>
      <c r="D12" s="31">
        <f>SUM(D13:D22)</f>
        <v>163239015.94</v>
      </c>
      <c r="E12" s="31">
        <f>SUM(E13:E22)</f>
        <v>0</v>
      </c>
      <c r="F12" s="31">
        <f>SUM(F13:F22)</f>
        <v>514100235.01000005</v>
      </c>
      <c r="G12" s="31">
        <f t="shared" ref="G12:H12" si="3">SUM(G13:G21)</f>
        <v>0</v>
      </c>
      <c r="H12" s="31">
        <f t="shared" si="3"/>
        <v>0</v>
      </c>
      <c r="J12" s="42"/>
      <c r="O12" s="7"/>
      <c r="R12" s="42"/>
    </row>
    <row r="13" spans="1:18" ht="27.75" customHeight="1">
      <c r="A13" s="8" t="s">
        <v>47</v>
      </c>
      <c r="B13" s="32">
        <v>81915125.050000012</v>
      </c>
      <c r="C13" s="43">
        <v>0</v>
      </c>
      <c r="D13" s="44">
        <v>12295283.609999999</v>
      </c>
      <c r="E13" s="33">
        <v>0</v>
      </c>
      <c r="F13" s="32">
        <f t="shared" si="2"/>
        <v>69619841.440000013</v>
      </c>
      <c r="G13" s="32">
        <v>0</v>
      </c>
      <c r="H13" s="32">
        <v>0</v>
      </c>
      <c r="J13" s="42"/>
      <c r="O13" s="7"/>
      <c r="R13" s="42"/>
    </row>
    <row r="14" spans="1:18" ht="27.75" customHeight="1">
      <c r="A14" s="8" t="s">
        <v>41</v>
      </c>
      <c r="B14" s="32">
        <v>1860357.08</v>
      </c>
      <c r="C14" s="43">
        <v>0</v>
      </c>
      <c r="D14" s="44">
        <v>434407.94999999995</v>
      </c>
      <c r="E14" s="33">
        <v>0</v>
      </c>
      <c r="F14" s="32">
        <f t="shared" si="2"/>
        <v>1425949.1300000001</v>
      </c>
      <c r="G14" s="32">
        <v>0</v>
      </c>
      <c r="H14" s="32">
        <v>0</v>
      </c>
      <c r="O14" s="7"/>
      <c r="R14" s="42"/>
    </row>
    <row r="15" spans="1:18" ht="27.75" customHeight="1">
      <c r="A15" s="8" t="s">
        <v>45</v>
      </c>
      <c r="B15" s="32">
        <v>7876886.7699999996</v>
      </c>
      <c r="C15" s="32">
        <v>0</v>
      </c>
      <c r="D15" s="29">
        <v>1839314.75</v>
      </c>
      <c r="E15" s="33">
        <v>0</v>
      </c>
      <c r="F15" s="32">
        <f t="shared" si="2"/>
        <v>6037572.0199999996</v>
      </c>
      <c r="G15" s="32">
        <v>0</v>
      </c>
      <c r="H15" s="32">
        <v>0</v>
      </c>
      <c r="O15" s="7"/>
      <c r="R15" s="42"/>
    </row>
    <row r="16" spans="1:18" ht="27.75" customHeight="1">
      <c r="A16" s="8" t="s">
        <v>42</v>
      </c>
      <c r="B16" s="32">
        <v>7868864.4400000013</v>
      </c>
      <c r="C16" s="32">
        <v>0</v>
      </c>
      <c r="D16" s="29">
        <v>1837441.48</v>
      </c>
      <c r="E16" s="33">
        <v>0</v>
      </c>
      <c r="F16" s="32">
        <f t="shared" si="2"/>
        <v>6031422.9600000009</v>
      </c>
      <c r="G16" s="32">
        <v>0</v>
      </c>
      <c r="H16" s="32">
        <v>0</v>
      </c>
      <c r="O16" s="7"/>
      <c r="R16" s="42"/>
    </row>
    <row r="17" spans="1:18" ht="27.75" customHeight="1">
      <c r="A17" s="8" t="s">
        <v>44</v>
      </c>
      <c r="B17" s="32">
        <v>3138212</v>
      </c>
      <c r="C17" s="32">
        <v>0</v>
      </c>
      <c r="D17" s="29">
        <v>732797.08</v>
      </c>
      <c r="E17" s="33">
        <v>0</v>
      </c>
      <c r="F17" s="32">
        <f t="shared" si="2"/>
        <v>2405414.92</v>
      </c>
      <c r="G17" s="32">
        <v>0</v>
      </c>
      <c r="H17" s="32">
        <v>0</v>
      </c>
      <c r="K17" s="16"/>
      <c r="L17" s="16"/>
      <c r="O17" s="7"/>
      <c r="R17" s="42"/>
    </row>
    <row r="18" spans="1:18" ht="27.75" customHeight="1">
      <c r="A18" s="8" t="s">
        <v>38</v>
      </c>
      <c r="B18" s="32">
        <v>1525432.6399999997</v>
      </c>
      <c r="C18" s="43">
        <v>0</v>
      </c>
      <c r="D18" s="44">
        <v>356200.47</v>
      </c>
      <c r="E18" s="33">
        <v>0</v>
      </c>
      <c r="F18" s="32">
        <f t="shared" si="2"/>
        <v>1169232.1699999997</v>
      </c>
      <c r="G18" s="32">
        <v>0</v>
      </c>
      <c r="H18" s="32">
        <v>0</v>
      </c>
      <c r="N18" s="42"/>
      <c r="O18" s="42"/>
    </row>
    <row r="19" spans="1:18" ht="27.75" customHeight="1">
      <c r="A19" s="8" t="s">
        <v>46</v>
      </c>
      <c r="B19" s="32">
        <v>3148682.2</v>
      </c>
      <c r="C19" s="43">
        <v>0</v>
      </c>
      <c r="D19" s="44">
        <v>735241.95</v>
      </c>
      <c r="E19" s="33">
        <v>0</v>
      </c>
      <c r="F19" s="32">
        <f t="shared" si="2"/>
        <v>2413440.25</v>
      </c>
      <c r="G19" s="32">
        <v>0</v>
      </c>
      <c r="H19" s="32">
        <v>0</v>
      </c>
    </row>
    <row r="20" spans="1:18" ht="27.75" customHeight="1">
      <c r="A20" s="8" t="s">
        <v>43</v>
      </c>
      <c r="B20" s="32">
        <v>33298334.170000002</v>
      </c>
      <c r="C20" s="43">
        <v>0</v>
      </c>
      <c r="D20" s="44">
        <v>7782357.25</v>
      </c>
      <c r="E20" s="33">
        <v>0</v>
      </c>
      <c r="F20" s="32">
        <f t="shared" si="2"/>
        <v>25515976.920000002</v>
      </c>
      <c r="G20" s="32">
        <v>0</v>
      </c>
      <c r="H20" s="32">
        <v>0</v>
      </c>
      <c r="K20" s="16"/>
      <c r="L20" s="16"/>
    </row>
    <row r="21" spans="1:18" ht="27.75" customHeight="1">
      <c r="A21" s="8" t="s">
        <v>40</v>
      </c>
      <c r="B21" s="32">
        <v>1662048.13</v>
      </c>
      <c r="C21" s="33">
        <v>0</v>
      </c>
      <c r="D21" s="29">
        <v>388101.26</v>
      </c>
      <c r="E21" s="33">
        <v>0</v>
      </c>
      <c r="F21" s="32">
        <f t="shared" si="2"/>
        <v>1273946.8699999999</v>
      </c>
      <c r="G21" s="32">
        <v>0</v>
      </c>
      <c r="H21" s="32">
        <v>0</v>
      </c>
    </row>
    <row r="22" spans="1:18" ht="27.75" customHeight="1">
      <c r="A22" s="8" t="s">
        <v>63</v>
      </c>
      <c r="B22" s="32">
        <v>0</v>
      </c>
      <c r="C22" s="45">
        <v>535045308.47000003</v>
      </c>
      <c r="D22" s="44">
        <v>136837870.13999999</v>
      </c>
      <c r="E22" s="33">
        <v>0</v>
      </c>
      <c r="F22" s="32">
        <f t="shared" si="2"/>
        <v>398207438.33000004</v>
      </c>
      <c r="G22" s="32">
        <v>0</v>
      </c>
      <c r="H22" s="32">
        <v>0</v>
      </c>
    </row>
    <row r="23" spans="1:18">
      <c r="A23" s="6" t="s">
        <v>13</v>
      </c>
      <c r="B23" s="31">
        <v>0</v>
      </c>
      <c r="C23" s="31">
        <f t="shared" ref="C23:H23" si="4">SUM(C24)</f>
        <v>0</v>
      </c>
      <c r="D23" s="31">
        <f t="shared" si="4"/>
        <v>0</v>
      </c>
      <c r="E23" s="34">
        <f t="shared" si="4"/>
        <v>0</v>
      </c>
      <c r="F23" s="31">
        <f>SUM(F24)</f>
        <v>0</v>
      </c>
      <c r="G23" s="31">
        <f t="shared" si="4"/>
        <v>0</v>
      </c>
      <c r="H23" s="31">
        <f t="shared" si="4"/>
        <v>0</v>
      </c>
      <c r="K23" s="16"/>
      <c r="L23" s="16"/>
    </row>
    <row r="24" spans="1:18" ht="27.75" customHeight="1">
      <c r="A24" s="8"/>
      <c r="B24" s="29">
        <v>0</v>
      </c>
      <c r="C24" s="29">
        <v>0</v>
      </c>
      <c r="D24" s="32">
        <v>0</v>
      </c>
      <c r="E24" s="30">
        <v>0</v>
      </c>
      <c r="F24" s="32">
        <f>+B24+C24-D24+E24</f>
        <v>0</v>
      </c>
      <c r="G24" s="29">
        <v>0</v>
      </c>
      <c r="H24" s="29">
        <v>0</v>
      </c>
    </row>
    <row r="25" spans="1:18" ht="27.75" customHeight="1">
      <c r="A25" s="6" t="s">
        <v>14</v>
      </c>
      <c r="B25" s="31">
        <v>0</v>
      </c>
      <c r="C25" s="31">
        <v>0</v>
      </c>
      <c r="D25" s="31">
        <v>0</v>
      </c>
      <c r="E25" s="34">
        <v>0</v>
      </c>
      <c r="F25" s="34">
        <v>0</v>
      </c>
      <c r="G25" s="34">
        <v>0</v>
      </c>
      <c r="H25" s="34">
        <v>0</v>
      </c>
      <c r="K25" s="16"/>
      <c r="L25" s="16"/>
    </row>
    <row r="26" spans="1:18" ht="27.75" customHeight="1">
      <c r="A26" s="8"/>
      <c r="B26" s="29">
        <v>0</v>
      </c>
      <c r="C26" s="29">
        <v>0</v>
      </c>
      <c r="D26" s="29">
        <v>0</v>
      </c>
      <c r="E26" s="30">
        <v>0</v>
      </c>
      <c r="F26" s="30">
        <v>0</v>
      </c>
      <c r="G26" s="30">
        <v>0</v>
      </c>
      <c r="H26" s="30">
        <v>0</v>
      </c>
    </row>
    <row r="27" spans="1:18" ht="27.75" customHeight="1">
      <c r="A27" s="6" t="s">
        <v>15</v>
      </c>
      <c r="B27" s="31">
        <f t="shared" ref="B27:H27" si="5">SUM(B29:B38)</f>
        <v>19167313156.330002</v>
      </c>
      <c r="C27" s="31">
        <f t="shared" si="5"/>
        <v>999266593.15999997</v>
      </c>
      <c r="D27" s="31">
        <f t="shared" si="5"/>
        <v>0</v>
      </c>
      <c r="E27" s="31">
        <f t="shared" si="5"/>
        <v>-0.01</v>
      </c>
      <c r="F27" s="31">
        <f t="shared" si="5"/>
        <v>20166579749.48</v>
      </c>
      <c r="G27" s="31">
        <f t="shared" si="5"/>
        <v>540189803.51999986</v>
      </c>
      <c r="H27" s="31">
        <f t="shared" si="5"/>
        <v>741261.05999999994</v>
      </c>
      <c r="K27" s="16"/>
      <c r="L27" s="16"/>
    </row>
    <row r="28" spans="1:18" ht="27.75" customHeight="1">
      <c r="A28" s="6" t="s">
        <v>12</v>
      </c>
      <c r="B28" s="31"/>
      <c r="C28" s="31"/>
      <c r="D28" s="31"/>
      <c r="E28" s="31"/>
      <c r="F28" s="31"/>
      <c r="G28" s="31"/>
      <c r="H28" s="31"/>
      <c r="K28" s="16"/>
      <c r="L28" s="16"/>
    </row>
    <row r="29" spans="1:18" ht="27.75" customHeight="1">
      <c r="A29" s="8" t="s">
        <v>47</v>
      </c>
      <c r="B29" s="32">
        <v>151537115.94999999</v>
      </c>
      <c r="C29" s="32">
        <v>0</v>
      </c>
      <c r="D29" s="29">
        <v>0</v>
      </c>
      <c r="E29" s="33">
        <v>-0.01</v>
      </c>
      <c r="F29" s="43">
        <f t="shared" ref="F29:F38" si="6">+B29+C29-D29+E29</f>
        <v>151537115.94</v>
      </c>
      <c r="G29" s="43">
        <v>8679899.5299999993</v>
      </c>
      <c r="H29" s="43">
        <v>0</v>
      </c>
    </row>
    <row r="30" spans="1:18" ht="27.75" customHeight="1">
      <c r="A30" s="8" t="s">
        <v>41</v>
      </c>
      <c r="B30" s="32">
        <v>585316887.91999996</v>
      </c>
      <c r="C30" s="32">
        <v>0</v>
      </c>
      <c r="D30" s="29">
        <v>0</v>
      </c>
      <c r="E30" s="33">
        <v>0</v>
      </c>
      <c r="F30" s="43">
        <f t="shared" si="6"/>
        <v>585316887.91999996</v>
      </c>
      <c r="G30" s="43">
        <v>15543955.699999999</v>
      </c>
      <c r="H30" s="43">
        <v>0</v>
      </c>
    </row>
    <row r="31" spans="1:18" ht="27.75" customHeight="1">
      <c r="A31" s="8" t="s">
        <v>45</v>
      </c>
      <c r="B31" s="32">
        <v>2478274159.23</v>
      </c>
      <c r="C31" s="32">
        <v>0</v>
      </c>
      <c r="D31" s="29">
        <v>0</v>
      </c>
      <c r="E31" s="33">
        <v>0</v>
      </c>
      <c r="F31" s="43">
        <f t="shared" si="6"/>
        <v>2478274159.23</v>
      </c>
      <c r="G31" s="43">
        <v>65379265.679999992</v>
      </c>
      <c r="H31" s="43">
        <v>0</v>
      </c>
    </row>
    <row r="32" spans="1:18" ht="27.75" customHeight="1">
      <c r="A32" s="8" t="s">
        <v>42</v>
      </c>
      <c r="B32" s="32">
        <v>2475750123.5599999</v>
      </c>
      <c r="C32" s="32">
        <v>0</v>
      </c>
      <c r="D32" s="29">
        <v>0</v>
      </c>
      <c r="E32" s="33">
        <v>0</v>
      </c>
      <c r="F32" s="43">
        <f t="shared" si="6"/>
        <v>2475750123.5599999</v>
      </c>
      <c r="G32" s="43">
        <v>65623055.729999997</v>
      </c>
      <c r="H32" s="43">
        <v>0</v>
      </c>
    </row>
    <row r="33" spans="1:8" ht="27.75" customHeight="1">
      <c r="A33" s="8" t="s">
        <v>44</v>
      </c>
      <c r="B33" s="32">
        <v>987363403</v>
      </c>
      <c r="C33" s="32">
        <v>0</v>
      </c>
      <c r="D33" s="29">
        <v>0</v>
      </c>
      <c r="E33" s="33">
        <v>0</v>
      </c>
      <c r="F33" s="43">
        <f t="shared" si="6"/>
        <v>987363403</v>
      </c>
      <c r="G33" s="43">
        <v>26220895.529999997</v>
      </c>
      <c r="H33" s="43">
        <v>0</v>
      </c>
    </row>
    <row r="34" spans="1:8" ht="27.75" customHeight="1">
      <c r="A34" s="8" t="s">
        <v>38</v>
      </c>
      <c r="B34" s="32">
        <v>479940921.36000001</v>
      </c>
      <c r="C34" s="32">
        <v>0</v>
      </c>
      <c r="D34" s="29">
        <v>0</v>
      </c>
      <c r="E34" s="33">
        <v>0</v>
      </c>
      <c r="F34" s="43">
        <f t="shared" si="6"/>
        <v>479940921.36000001</v>
      </c>
      <c r="G34" s="43">
        <v>12745541.030000001</v>
      </c>
      <c r="H34" s="43">
        <v>0</v>
      </c>
    </row>
    <row r="35" spans="1:8" ht="27.75" customHeight="1">
      <c r="A35" s="8" t="s">
        <v>46</v>
      </c>
      <c r="B35" s="32">
        <v>990657593.79999995</v>
      </c>
      <c r="C35" s="32">
        <v>0</v>
      </c>
      <c r="D35" s="29">
        <v>0</v>
      </c>
      <c r="E35" s="33">
        <v>0</v>
      </c>
      <c r="F35" s="43">
        <f t="shared" si="6"/>
        <v>990657593.79999995</v>
      </c>
      <c r="G35" s="43">
        <v>26209021.289999999</v>
      </c>
      <c r="H35" s="43">
        <v>0</v>
      </c>
    </row>
    <row r="36" spans="1:8" ht="27.75" customHeight="1">
      <c r="A36" s="8" t="s">
        <v>43</v>
      </c>
      <c r="B36" s="32">
        <v>10485899435.83</v>
      </c>
      <c r="C36" s="32">
        <v>0</v>
      </c>
      <c r="D36" s="29">
        <v>0</v>
      </c>
      <c r="E36" s="33">
        <v>0</v>
      </c>
      <c r="F36" s="43">
        <f t="shared" si="6"/>
        <v>10485899435.83</v>
      </c>
      <c r="G36" s="43">
        <v>279256527.44999999</v>
      </c>
      <c r="H36" s="43">
        <v>0</v>
      </c>
    </row>
    <row r="37" spans="1:8" ht="27.75" customHeight="1">
      <c r="A37" s="8" t="s">
        <v>40</v>
      </c>
      <c r="B37" s="32">
        <v>532573515.68000001</v>
      </c>
      <c r="C37" s="32">
        <v>0</v>
      </c>
      <c r="D37" s="29">
        <v>0</v>
      </c>
      <c r="E37" s="33">
        <v>0</v>
      </c>
      <c r="F37" s="32">
        <f t="shared" si="6"/>
        <v>532573515.68000001</v>
      </c>
      <c r="G37" s="32">
        <v>14182585.029999997</v>
      </c>
      <c r="H37" s="32">
        <v>0</v>
      </c>
    </row>
    <row r="38" spans="1:8" ht="27.75" customHeight="1">
      <c r="A38" s="8" t="s">
        <v>63</v>
      </c>
      <c r="B38" s="32">
        <v>0</v>
      </c>
      <c r="C38" s="32">
        <v>999266593.15999997</v>
      </c>
      <c r="D38" s="29">
        <v>0</v>
      </c>
      <c r="E38" s="33">
        <v>0</v>
      </c>
      <c r="F38" s="43">
        <f t="shared" si="6"/>
        <v>999266593.15999997</v>
      </c>
      <c r="G38" s="43">
        <v>26349056.550000001</v>
      </c>
      <c r="H38" s="43">
        <v>741261.05999999994</v>
      </c>
    </row>
    <row r="39" spans="1:8" ht="27.75" customHeight="1">
      <c r="A39" s="6" t="s">
        <v>13</v>
      </c>
      <c r="B39" s="31">
        <v>0</v>
      </c>
      <c r="C39" s="31">
        <f t="shared" ref="C39:H39" si="7">SUM(C40)</f>
        <v>0</v>
      </c>
      <c r="D39" s="31">
        <f t="shared" si="7"/>
        <v>0</v>
      </c>
      <c r="E39" s="34">
        <f t="shared" si="7"/>
        <v>0</v>
      </c>
      <c r="F39" s="34">
        <f t="shared" si="7"/>
        <v>0</v>
      </c>
      <c r="G39" s="34">
        <f t="shared" si="7"/>
        <v>0</v>
      </c>
      <c r="H39" s="34">
        <f t="shared" si="7"/>
        <v>0</v>
      </c>
    </row>
    <row r="40" spans="1:8" ht="27.75" customHeight="1">
      <c r="A40" s="6"/>
      <c r="B40" s="31">
        <v>0</v>
      </c>
      <c r="C40" s="31">
        <v>0</v>
      </c>
      <c r="D40" s="31">
        <v>0</v>
      </c>
      <c r="E40" s="34">
        <v>0</v>
      </c>
      <c r="F40" s="35">
        <f>+B40+C40-D40+E40</f>
        <v>0</v>
      </c>
      <c r="G40" s="34">
        <v>0</v>
      </c>
      <c r="H40" s="34">
        <v>0</v>
      </c>
    </row>
    <row r="41" spans="1:8" ht="27.75" customHeight="1">
      <c r="A41" s="6" t="s">
        <v>14</v>
      </c>
      <c r="B41" s="31">
        <v>0</v>
      </c>
      <c r="C41" s="31">
        <v>0</v>
      </c>
      <c r="D41" s="31">
        <v>0</v>
      </c>
      <c r="E41" s="34">
        <v>0</v>
      </c>
      <c r="F41" s="34">
        <f>+B41+C41-D41+E41</f>
        <v>0</v>
      </c>
      <c r="G41" s="34">
        <v>0</v>
      </c>
      <c r="H41" s="34">
        <v>0</v>
      </c>
    </row>
    <row r="42" spans="1:8" ht="27.75" customHeight="1">
      <c r="A42" s="6" t="s">
        <v>16</v>
      </c>
      <c r="B42" s="40">
        <v>6058929625.7799997</v>
      </c>
      <c r="C42" s="40"/>
      <c r="D42" s="40"/>
      <c r="E42" s="41"/>
      <c r="F42" s="41">
        <v>5743390940.79</v>
      </c>
      <c r="G42" s="41"/>
      <c r="H42" s="41"/>
    </row>
    <row r="43" spans="1:8" ht="27.75" customHeight="1">
      <c r="A43" s="6" t="s">
        <v>17</v>
      </c>
      <c r="B43" s="31">
        <f>SUM(B42,B6)</f>
        <v>27518536724.59</v>
      </c>
      <c r="C43" s="31">
        <v>0</v>
      </c>
      <c r="D43" s="31">
        <v>0</v>
      </c>
      <c r="E43" s="31">
        <f>SUM(E42,E6)</f>
        <v>-0.01</v>
      </c>
      <c r="F43" s="31">
        <f>SUM(F42,F6)</f>
        <v>28036570925.299999</v>
      </c>
      <c r="G43" s="31">
        <v>0</v>
      </c>
      <c r="H43" s="31">
        <v>0</v>
      </c>
    </row>
    <row r="44" spans="1:8" ht="32.25" customHeight="1">
      <c r="A44" s="6" t="s">
        <v>18</v>
      </c>
      <c r="B44" s="31">
        <v>0</v>
      </c>
      <c r="C44" s="31">
        <v>0</v>
      </c>
      <c r="D44" s="31">
        <v>0</v>
      </c>
      <c r="E44" s="34">
        <v>0</v>
      </c>
      <c r="F44" s="31">
        <v>0</v>
      </c>
      <c r="G44" s="31">
        <v>0</v>
      </c>
      <c r="H44" s="31">
        <v>0</v>
      </c>
    </row>
    <row r="45" spans="1:8" ht="43.5" customHeight="1">
      <c r="A45" s="27" t="s">
        <v>19</v>
      </c>
      <c r="B45" s="38">
        <v>0</v>
      </c>
      <c r="C45" s="38">
        <v>0</v>
      </c>
      <c r="D45" s="38">
        <v>0</v>
      </c>
      <c r="E45" s="39">
        <v>0</v>
      </c>
      <c r="F45" s="38">
        <v>0</v>
      </c>
      <c r="G45" s="38">
        <v>0</v>
      </c>
      <c r="H45" s="38">
        <v>0</v>
      </c>
    </row>
    <row r="46" spans="1:8" ht="30">
      <c r="A46" s="6" t="s">
        <v>20</v>
      </c>
      <c r="B46" s="9">
        <v>-0.43000000715255737</v>
      </c>
      <c r="C46" s="9">
        <f t="shared" ref="C46:H46" si="8">SUM(C47)</f>
        <v>0</v>
      </c>
      <c r="D46" s="9">
        <f t="shared" si="8"/>
        <v>0</v>
      </c>
      <c r="E46" s="10">
        <f t="shared" si="8"/>
        <v>0</v>
      </c>
      <c r="F46" s="9">
        <f t="shared" si="8"/>
        <v>-0.43000000715255737</v>
      </c>
      <c r="G46" s="9">
        <f t="shared" si="8"/>
        <v>0</v>
      </c>
      <c r="H46" s="9">
        <f t="shared" si="8"/>
        <v>0</v>
      </c>
    </row>
    <row r="47" spans="1:8" ht="27.75" customHeight="1">
      <c r="A47" s="11"/>
      <c r="B47" s="12">
        <v>-0.43000000715255737</v>
      </c>
      <c r="C47" s="12">
        <v>0</v>
      </c>
      <c r="D47" s="12">
        <v>0</v>
      </c>
      <c r="E47" s="13">
        <v>0</v>
      </c>
      <c r="F47" s="12">
        <f>+B47+C47-D47+E47</f>
        <v>-0.43000000715255737</v>
      </c>
      <c r="G47" s="12">
        <v>0</v>
      </c>
      <c r="H47" s="12">
        <v>0</v>
      </c>
    </row>
    <row r="48" spans="1:8" ht="20.100000000000001" customHeight="1">
      <c r="A48" s="55"/>
      <c r="B48" s="55"/>
      <c r="C48" s="55"/>
      <c r="D48" s="55"/>
      <c r="E48" s="55"/>
      <c r="F48" s="55"/>
      <c r="G48" s="55"/>
      <c r="H48" s="55"/>
    </row>
    <row r="49" spans="1:13">
      <c r="A49" s="14"/>
    </row>
    <row r="50" spans="1:13" ht="31.5" customHeight="1">
      <c r="A50" s="46" t="s">
        <v>22</v>
      </c>
      <c r="B50" s="18" t="s">
        <v>23</v>
      </c>
      <c r="C50" s="18" t="s">
        <v>24</v>
      </c>
      <c r="D50" s="18" t="s">
        <v>25</v>
      </c>
      <c r="E50" s="18" t="s">
        <v>26</v>
      </c>
      <c r="F50" s="18" t="s">
        <v>27</v>
      </c>
      <c r="I50" s="16"/>
      <c r="J50" s="2"/>
      <c r="L50" s="42"/>
      <c r="M50" s="2"/>
    </row>
    <row r="51" spans="1:13" ht="31.5">
      <c r="A51" s="47"/>
      <c r="B51" s="19" t="s">
        <v>28</v>
      </c>
      <c r="C51" s="19" t="s">
        <v>29</v>
      </c>
      <c r="D51" s="19" t="s">
        <v>30</v>
      </c>
      <c r="E51" s="19"/>
      <c r="F51" s="19" t="s">
        <v>31</v>
      </c>
      <c r="I51" s="16"/>
      <c r="J51" s="2"/>
      <c r="L51" s="42"/>
      <c r="M51" s="2"/>
    </row>
    <row r="52" spans="1:13" ht="15.75">
      <c r="A52" s="48"/>
      <c r="B52" s="1"/>
      <c r="C52" s="20" t="s">
        <v>32</v>
      </c>
      <c r="D52" s="1"/>
      <c r="E52" s="20"/>
      <c r="F52" s="1"/>
      <c r="I52" s="16"/>
      <c r="J52" s="2"/>
      <c r="L52" s="42"/>
      <c r="M52" s="2"/>
    </row>
    <row r="53" spans="1:13" ht="47.25">
      <c r="A53" s="21" t="s">
        <v>33</v>
      </c>
      <c r="B53" s="22"/>
      <c r="C53" s="22"/>
      <c r="D53" s="22"/>
      <c r="E53" s="22"/>
      <c r="F53" s="23"/>
      <c r="I53" s="16"/>
      <c r="J53" s="2"/>
      <c r="L53" s="42"/>
      <c r="M53" s="2"/>
    </row>
    <row r="54" spans="1:13" ht="29.25" customHeight="1">
      <c r="A54" s="24" t="s">
        <v>21</v>
      </c>
      <c r="B54" s="25">
        <v>700000000</v>
      </c>
      <c r="C54" s="25" t="s">
        <v>34</v>
      </c>
      <c r="D54" s="25" t="s">
        <v>60</v>
      </c>
      <c r="E54" s="25" t="s">
        <v>35</v>
      </c>
      <c r="F54" s="26">
        <v>0.1032</v>
      </c>
      <c r="I54" s="16"/>
      <c r="J54" s="2"/>
      <c r="L54" s="42"/>
      <c r="M54" s="2"/>
    </row>
    <row r="55" spans="1:13" ht="38.25" customHeight="1">
      <c r="A55" s="24" t="s">
        <v>39</v>
      </c>
      <c r="B55" s="25">
        <v>750000000</v>
      </c>
      <c r="C55" s="25" t="s">
        <v>34</v>
      </c>
      <c r="D55" s="25" t="s">
        <v>58</v>
      </c>
      <c r="E55" s="25" t="s">
        <v>35</v>
      </c>
      <c r="F55" s="26">
        <v>0.10321</v>
      </c>
      <c r="I55" s="16"/>
      <c r="J55" s="2"/>
      <c r="L55" s="42"/>
      <c r="M55" s="2"/>
    </row>
    <row r="56" spans="1:13" ht="40.5" customHeight="1">
      <c r="A56" s="24" t="s">
        <v>57</v>
      </c>
      <c r="B56" s="25">
        <v>700000000</v>
      </c>
      <c r="C56" s="25" t="s">
        <v>34</v>
      </c>
      <c r="D56" s="25" t="s">
        <v>59</v>
      </c>
      <c r="E56" s="25" t="s">
        <v>35</v>
      </c>
      <c r="F56" s="26">
        <v>0.10199999999999999</v>
      </c>
      <c r="I56" s="16"/>
      <c r="J56" s="2"/>
      <c r="L56" s="42"/>
      <c r="M56" s="2"/>
    </row>
    <row r="70" ht="12.75" customHeight="1"/>
  </sheetData>
  <mergeCells count="6">
    <mergeCell ref="A48:H48"/>
    <mergeCell ref="A50:A52"/>
    <mergeCell ref="A1:H1"/>
    <mergeCell ref="A2:H2"/>
    <mergeCell ref="A3:H3"/>
    <mergeCell ref="A4:H4"/>
  </mergeCells>
  <printOptions horizontalCentered="1" verticalCentered="1" gridLines="1"/>
  <pageMargins left="0.39370078740157483" right="0" top="0.39370078740157483" bottom="0.39370078740157483" header="0.51181102362204722" footer="0.51181102362204722"/>
  <pageSetup scale="4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2</vt:lpstr>
      <vt:lpstr>Formato 2 </vt:lpstr>
      <vt:lpstr>'Formato 2'!Área_de_impresión</vt:lpstr>
      <vt:lpstr>'Formato 2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Suelem Janeth González Rodríguez</cp:lastModifiedBy>
  <cp:lastPrinted>2025-05-01T01:22:24Z</cp:lastPrinted>
  <dcterms:created xsi:type="dcterms:W3CDTF">2017-03-23T20:14:18Z</dcterms:created>
  <dcterms:modified xsi:type="dcterms:W3CDTF">2025-05-01T01:22:34Z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F2_EADyOP_LDF.xlsx</vt:lpwstr>
  </property>
</Properties>
</file>